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ublin Athletics\Competition Programmes &amp; schedules\Cross Country\2024\Even Ages &amp; Novice\"/>
    </mc:Choice>
  </mc:AlternateContent>
  <xr:revisionPtr revIDLastSave="0" documentId="13_ncr:1_{CFA212D9-DCFE-4888-B635-68CE7A700582}" xr6:coauthVersionLast="47" xr6:coauthVersionMax="47" xr10:uidLastSave="{00000000-0000-0000-0000-000000000000}"/>
  <bookViews>
    <workbookView xWindow="-120" yWindow="-120" windowWidth="19440" windowHeight="15000" xr2:uid="{8562602C-9235-694C-AE48-89A6E0036525}"/>
  </bookViews>
  <sheets>
    <sheet name="Girls U12" sheetId="3" r:id="rId1"/>
    <sheet name="Boys U12" sheetId="4" r:id="rId2"/>
    <sheet name="Girls U14" sheetId="5" r:id="rId3"/>
    <sheet name="Boys U14" sheetId="6" r:id="rId4"/>
    <sheet name="Girls U16" sheetId="7" r:id="rId5"/>
    <sheet name="Boys U16" sheetId="8" r:id="rId6"/>
    <sheet name="Girls U18" sheetId="9" r:id="rId7"/>
    <sheet name="Boys U18" sheetId="10" r:id="rId8"/>
  </sheets>
  <externalReferences>
    <externalReference r:id="rId9"/>
    <externalReference r:id="rId10"/>
  </externalReferences>
  <definedNames>
    <definedName name="_xlnm._FilterDatabase" localSheetId="1" hidden="1">'Boys U12'!$A$1:$F$1</definedName>
    <definedName name="_xlnm._FilterDatabase" localSheetId="3" hidden="1">'Boys U14'!$A$1:$F$1</definedName>
    <definedName name="_xlnm._FilterDatabase" localSheetId="5" hidden="1">'Boys U16'!$A$1:$F$1</definedName>
    <definedName name="_xlnm._FilterDatabase" localSheetId="7" hidden="1">'Boys U18'!$A$1:$F$1</definedName>
    <definedName name="_xlnm._FilterDatabase" localSheetId="0" hidden="1">'Girls U12'!$A$1:$F$1</definedName>
    <definedName name="_xlnm._FilterDatabase" localSheetId="2" hidden="1">'Girls U14'!$A$1:$F$1</definedName>
    <definedName name="_xlnm._FilterDatabase" localSheetId="4" hidden="1">'Girls U16'!$A$1:$F$1</definedName>
    <definedName name="_xlnm._FilterDatabase" localSheetId="6" hidden="1">'Girls U18'!$A$1:$F$1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4" l="1"/>
  <c r="F25" i="4"/>
  <c r="C3" i="10"/>
  <c r="D3" i="10"/>
  <c r="E3" i="10"/>
  <c r="F3" i="10"/>
  <c r="C4" i="10"/>
  <c r="D4" i="10"/>
  <c r="E4" i="10"/>
  <c r="F4" i="10"/>
  <c r="C5" i="10"/>
  <c r="D5" i="10"/>
  <c r="E5" i="10"/>
  <c r="F5" i="10"/>
  <c r="C6" i="10"/>
  <c r="D6" i="10"/>
  <c r="E6" i="10"/>
  <c r="F6" i="10"/>
  <c r="C7" i="10"/>
  <c r="D7" i="10"/>
  <c r="E7" i="10"/>
  <c r="F7" i="10"/>
  <c r="C8" i="10"/>
  <c r="D8" i="10"/>
  <c r="E8" i="10"/>
  <c r="F8" i="10"/>
  <c r="C9" i="10"/>
  <c r="D9" i="10"/>
  <c r="E9" i="10"/>
  <c r="F9" i="10"/>
  <c r="C10" i="10"/>
  <c r="D10" i="10"/>
  <c r="E10" i="10"/>
  <c r="F10" i="10"/>
  <c r="C11" i="10"/>
  <c r="D11" i="10"/>
  <c r="E11" i="10"/>
  <c r="F11" i="10"/>
  <c r="C12" i="10"/>
  <c r="D12" i="10"/>
  <c r="E12" i="10"/>
  <c r="F12" i="10"/>
  <c r="C13" i="10"/>
  <c r="D13" i="10"/>
  <c r="E13" i="10"/>
  <c r="F13" i="10"/>
  <c r="C14" i="10"/>
  <c r="D14" i="10"/>
  <c r="E14" i="10"/>
  <c r="F14" i="10"/>
  <c r="C15" i="10"/>
  <c r="D15" i="10"/>
  <c r="E15" i="10"/>
  <c r="F15" i="10"/>
  <c r="C16" i="10"/>
  <c r="D16" i="10"/>
  <c r="E16" i="10"/>
  <c r="F16" i="10"/>
  <c r="C17" i="10"/>
  <c r="D17" i="10"/>
  <c r="E17" i="10"/>
  <c r="F17" i="10"/>
  <c r="F2" i="10"/>
  <c r="F2" i="9"/>
  <c r="D2" i="10"/>
  <c r="E2" i="10"/>
  <c r="D2" i="9"/>
  <c r="C2" i="10"/>
  <c r="C3" i="9"/>
  <c r="D3" i="9"/>
  <c r="E3" i="9"/>
  <c r="F3" i="9"/>
  <c r="C4" i="9"/>
  <c r="D4" i="9"/>
  <c r="E4" i="9"/>
  <c r="F4" i="9"/>
  <c r="C5" i="9"/>
  <c r="D5" i="9"/>
  <c r="E5" i="9"/>
  <c r="F5" i="9"/>
  <c r="C6" i="9"/>
  <c r="D6" i="9"/>
  <c r="E6" i="9"/>
  <c r="F6" i="9"/>
  <c r="C7" i="9"/>
  <c r="D7" i="9"/>
  <c r="E7" i="9"/>
  <c r="F7" i="9"/>
  <c r="C8" i="9"/>
  <c r="D8" i="9"/>
  <c r="E8" i="9"/>
  <c r="F8" i="9"/>
  <c r="C9" i="9"/>
  <c r="D9" i="9"/>
  <c r="E9" i="9"/>
  <c r="F9" i="9"/>
  <c r="C10" i="9"/>
  <c r="D10" i="9"/>
  <c r="E10" i="9"/>
  <c r="F10" i="9"/>
  <c r="C11" i="9"/>
  <c r="D11" i="9"/>
  <c r="E11" i="9"/>
  <c r="F11" i="9"/>
  <c r="C12" i="9"/>
  <c r="D12" i="9"/>
  <c r="E12" i="9"/>
  <c r="F12" i="9"/>
  <c r="C13" i="9"/>
  <c r="D13" i="9"/>
  <c r="E13" i="9"/>
  <c r="F13" i="9"/>
  <c r="C14" i="9"/>
  <c r="D14" i="9"/>
  <c r="E14" i="9"/>
  <c r="F14" i="9"/>
  <c r="C15" i="9"/>
  <c r="D15" i="9"/>
  <c r="E15" i="9"/>
  <c r="F15" i="9"/>
  <c r="C16" i="9"/>
  <c r="D16" i="9"/>
  <c r="E16" i="9"/>
  <c r="F16" i="9"/>
  <c r="C17" i="9"/>
  <c r="D17" i="9"/>
  <c r="E17" i="9"/>
  <c r="F17" i="9"/>
  <c r="E2" i="9"/>
  <c r="E2" i="8"/>
  <c r="C2" i="9"/>
  <c r="C3" i="8"/>
  <c r="D3" i="8"/>
  <c r="E3" i="8"/>
  <c r="F3" i="8"/>
  <c r="C4" i="8"/>
  <c r="D4" i="8"/>
  <c r="E4" i="8"/>
  <c r="F4" i="8"/>
  <c r="C5" i="8"/>
  <c r="D5" i="8"/>
  <c r="E5" i="8"/>
  <c r="F5" i="8"/>
  <c r="C6" i="8"/>
  <c r="D6" i="8"/>
  <c r="E6" i="8"/>
  <c r="F6" i="8"/>
  <c r="C7" i="8"/>
  <c r="D7" i="8"/>
  <c r="E7" i="8"/>
  <c r="F7" i="8"/>
  <c r="C8" i="8"/>
  <c r="D8" i="8"/>
  <c r="E8" i="8"/>
  <c r="F8" i="8"/>
  <c r="C9" i="8"/>
  <c r="D9" i="8"/>
  <c r="E9" i="8"/>
  <c r="F9" i="8"/>
  <c r="C10" i="8"/>
  <c r="D10" i="8"/>
  <c r="E10" i="8"/>
  <c r="F10" i="8"/>
  <c r="C11" i="8"/>
  <c r="D11" i="8"/>
  <c r="E11" i="8"/>
  <c r="F11" i="8"/>
  <c r="C12" i="8"/>
  <c r="D12" i="8"/>
  <c r="E12" i="8"/>
  <c r="F12" i="8"/>
  <c r="C13" i="8"/>
  <c r="D13" i="8"/>
  <c r="E13" i="8"/>
  <c r="F13" i="8"/>
  <c r="C14" i="8"/>
  <c r="D14" i="8"/>
  <c r="E14" i="8"/>
  <c r="F14" i="8"/>
  <c r="C15" i="8"/>
  <c r="D15" i="8"/>
  <c r="E15" i="8"/>
  <c r="F15" i="8"/>
  <c r="C16" i="8"/>
  <c r="D16" i="8"/>
  <c r="E16" i="8"/>
  <c r="F16" i="8"/>
  <c r="C17" i="8"/>
  <c r="D17" i="8"/>
  <c r="E17" i="8"/>
  <c r="F17" i="8"/>
  <c r="F2" i="8"/>
  <c r="D2" i="8"/>
  <c r="C2" i="8"/>
  <c r="C3" i="7"/>
  <c r="D3" i="7"/>
  <c r="E3" i="7"/>
  <c r="F3" i="7"/>
  <c r="C4" i="7"/>
  <c r="D4" i="7"/>
  <c r="E4" i="7"/>
  <c r="F4" i="7"/>
  <c r="C5" i="7"/>
  <c r="D5" i="7"/>
  <c r="E5" i="7"/>
  <c r="F5" i="7"/>
  <c r="C6" i="7"/>
  <c r="D6" i="7"/>
  <c r="E6" i="7"/>
  <c r="F6" i="7"/>
  <c r="C7" i="7"/>
  <c r="D7" i="7"/>
  <c r="E7" i="7"/>
  <c r="F7" i="7"/>
  <c r="C8" i="7"/>
  <c r="D8" i="7"/>
  <c r="E8" i="7"/>
  <c r="F8" i="7"/>
  <c r="C9" i="7"/>
  <c r="D9" i="7"/>
  <c r="E9" i="7"/>
  <c r="F9" i="7"/>
  <c r="C10" i="7"/>
  <c r="D10" i="7"/>
  <c r="E10" i="7"/>
  <c r="F10" i="7"/>
  <c r="C11" i="7"/>
  <c r="D11" i="7"/>
  <c r="E11" i="7"/>
  <c r="F11" i="7"/>
  <c r="C12" i="7"/>
  <c r="D12" i="7"/>
  <c r="E12" i="7"/>
  <c r="F12" i="7"/>
  <c r="C13" i="7"/>
  <c r="D13" i="7"/>
  <c r="E13" i="7"/>
  <c r="F13" i="7"/>
  <c r="C14" i="7"/>
  <c r="D14" i="7"/>
  <c r="E14" i="7"/>
  <c r="F14" i="7"/>
  <c r="C15" i="7"/>
  <c r="D15" i="7"/>
  <c r="E15" i="7"/>
  <c r="F15" i="7"/>
  <c r="C16" i="7"/>
  <c r="D16" i="7"/>
  <c r="E16" i="7"/>
  <c r="F16" i="7"/>
  <c r="C17" i="7"/>
  <c r="D17" i="7"/>
  <c r="E17" i="7"/>
  <c r="F17" i="7"/>
  <c r="F2" i="7"/>
  <c r="E2" i="7"/>
  <c r="D2" i="7"/>
  <c r="C2" i="7"/>
  <c r="C3" i="6"/>
  <c r="D3" i="6"/>
  <c r="E3" i="6"/>
  <c r="F3" i="6"/>
  <c r="C4" i="6"/>
  <c r="D4" i="6"/>
  <c r="E4" i="6"/>
  <c r="F4" i="6"/>
  <c r="C5" i="6"/>
  <c r="D5" i="6"/>
  <c r="E5" i="6"/>
  <c r="F5" i="6"/>
  <c r="C6" i="6"/>
  <c r="D6" i="6"/>
  <c r="E6" i="6"/>
  <c r="F6" i="6"/>
  <c r="C7" i="6"/>
  <c r="D7" i="6"/>
  <c r="E7" i="6"/>
  <c r="F7" i="6"/>
  <c r="C8" i="6"/>
  <c r="D8" i="6"/>
  <c r="E8" i="6"/>
  <c r="F8" i="6"/>
  <c r="C9" i="6"/>
  <c r="D9" i="6"/>
  <c r="E9" i="6"/>
  <c r="F9" i="6"/>
  <c r="C10" i="6"/>
  <c r="D10" i="6"/>
  <c r="E10" i="6"/>
  <c r="F10" i="6"/>
  <c r="C11" i="6"/>
  <c r="D11" i="6"/>
  <c r="E11" i="6"/>
  <c r="F11" i="6"/>
  <c r="C12" i="6"/>
  <c r="D12" i="6"/>
  <c r="E12" i="6"/>
  <c r="F12" i="6"/>
  <c r="C13" i="6"/>
  <c r="D13" i="6"/>
  <c r="E13" i="6"/>
  <c r="F13" i="6"/>
  <c r="C14" i="6"/>
  <c r="D14" i="6"/>
  <c r="E14" i="6"/>
  <c r="F14" i="6"/>
  <c r="C15" i="6"/>
  <c r="D15" i="6"/>
  <c r="E15" i="6"/>
  <c r="F15" i="6"/>
  <c r="C16" i="6"/>
  <c r="D16" i="6"/>
  <c r="E16" i="6"/>
  <c r="F16" i="6"/>
  <c r="C17" i="6"/>
  <c r="D17" i="6"/>
  <c r="E17" i="6"/>
  <c r="F17" i="6"/>
  <c r="F2" i="6"/>
  <c r="E2" i="6"/>
  <c r="D2" i="6"/>
  <c r="C2" i="6"/>
  <c r="C3" i="5"/>
  <c r="D3" i="5"/>
  <c r="E3" i="5"/>
  <c r="F3" i="5"/>
  <c r="C4" i="5"/>
  <c r="D4" i="5"/>
  <c r="E4" i="5"/>
  <c r="F4" i="5"/>
  <c r="C5" i="5"/>
  <c r="D5" i="5"/>
  <c r="E5" i="5"/>
  <c r="F5" i="5"/>
  <c r="C6" i="5"/>
  <c r="D6" i="5"/>
  <c r="E6" i="5"/>
  <c r="F6" i="5"/>
  <c r="C7" i="5"/>
  <c r="D7" i="5"/>
  <c r="E7" i="5"/>
  <c r="F7" i="5"/>
  <c r="C8" i="5"/>
  <c r="D8" i="5"/>
  <c r="E8" i="5"/>
  <c r="F8" i="5"/>
  <c r="C9" i="5"/>
  <c r="D9" i="5"/>
  <c r="E9" i="5"/>
  <c r="F9" i="5"/>
  <c r="C10" i="5"/>
  <c r="D10" i="5"/>
  <c r="E10" i="5"/>
  <c r="F10" i="5"/>
  <c r="C11" i="5"/>
  <c r="D11" i="5"/>
  <c r="E11" i="5"/>
  <c r="F11" i="5"/>
  <c r="C12" i="5"/>
  <c r="D12" i="5"/>
  <c r="E12" i="5"/>
  <c r="F12" i="5"/>
  <c r="C13" i="5"/>
  <c r="D13" i="5"/>
  <c r="E13" i="5"/>
  <c r="F13" i="5"/>
  <c r="C14" i="5"/>
  <c r="D14" i="5"/>
  <c r="E14" i="5"/>
  <c r="F14" i="5"/>
  <c r="C15" i="5"/>
  <c r="D15" i="5"/>
  <c r="E15" i="5"/>
  <c r="F15" i="5"/>
  <c r="C16" i="5"/>
  <c r="D16" i="5"/>
  <c r="E16" i="5"/>
  <c r="F16" i="5"/>
  <c r="C17" i="5"/>
  <c r="D17" i="5"/>
  <c r="E17" i="5"/>
  <c r="F17" i="5"/>
  <c r="F2" i="5"/>
  <c r="E2" i="5"/>
  <c r="D2" i="5"/>
  <c r="C2" i="5"/>
  <c r="C3" i="4"/>
  <c r="D3" i="4"/>
  <c r="E3" i="4"/>
  <c r="F3" i="4"/>
  <c r="C4" i="4"/>
  <c r="D4" i="4"/>
  <c r="E4" i="4"/>
  <c r="F4" i="4"/>
  <c r="C5" i="4"/>
  <c r="D5" i="4"/>
  <c r="E5" i="4"/>
  <c r="F5" i="4"/>
  <c r="C6" i="4"/>
  <c r="D6" i="4"/>
  <c r="E6" i="4"/>
  <c r="F6" i="4"/>
  <c r="C7" i="4"/>
  <c r="D7" i="4"/>
  <c r="E7" i="4"/>
  <c r="F7" i="4"/>
  <c r="C8" i="4"/>
  <c r="D8" i="4"/>
  <c r="E8" i="4"/>
  <c r="F8" i="4"/>
  <c r="C9" i="4"/>
  <c r="D9" i="4"/>
  <c r="E9" i="4"/>
  <c r="F9" i="4"/>
  <c r="C10" i="4"/>
  <c r="D10" i="4"/>
  <c r="E10" i="4"/>
  <c r="F10" i="4"/>
  <c r="C11" i="4"/>
  <c r="D11" i="4"/>
  <c r="E11" i="4"/>
  <c r="F11" i="4"/>
  <c r="C12" i="4"/>
  <c r="D12" i="4"/>
  <c r="E12" i="4"/>
  <c r="F12" i="4"/>
  <c r="C13" i="4"/>
  <c r="D13" i="4"/>
  <c r="E13" i="4"/>
  <c r="F13" i="4"/>
  <c r="C14" i="4"/>
  <c r="D14" i="4"/>
  <c r="E14" i="4"/>
  <c r="F14" i="4"/>
  <c r="C15" i="4"/>
  <c r="D15" i="4"/>
  <c r="E15" i="4"/>
  <c r="F15" i="4"/>
  <c r="C16" i="4"/>
  <c r="D16" i="4"/>
  <c r="E16" i="4"/>
  <c r="F16" i="4"/>
  <c r="C17" i="4"/>
  <c r="D17" i="4"/>
  <c r="E17" i="4"/>
  <c r="F17" i="4"/>
  <c r="F2" i="4"/>
  <c r="E2" i="4"/>
  <c r="D2" i="4"/>
  <c r="C2" i="4"/>
  <c r="C3" i="3"/>
  <c r="D3" i="3"/>
  <c r="E3" i="3"/>
  <c r="F3" i="3"/>
  <c r="C4" i="3"/>
  <c r="D4" i="3"/>
  <c r="E4" i="3"/>
  <c r="F4" i="3"/>
  <c r="C5" i="3"/>
  <c r="D5" i="3"/>
  <c r="E5" i="3"/>
  <c r="F5" i="3"/>
  <c r="C6" i="3"/>
  <c r="D6" i="3"/>
  <c r="E6" i="3"/>
  <c r="F6" i="3"/>
  <c r="C7" i="3"/>
  <c r="D7" i="3"/>
  <c r="E7" i="3"/>
  <c r="F7" i="3"/>
  <c r="C8" i="3"/>
  <c r="D8" i="3"/>
  <c r="E8" i="3"/>
  <c r="F8" i="3"/>
  <c r="C9" i="3"/>
  <c r="D9" i="3"/>
  <c r="E9" i="3"/>
  <c r="F9" i="3"/>
  <c r="C10" i="3"/>
  <c r="D10" i="3"/>
  <c r="E10" i="3"/>
  <c r="F10" i="3"/>
  <c r="C11" i="3"/>
  <c r="D11" i="3"/>
  <c r="E11" i="3"/>
  <c r="F11" i="3"/>
  <c r="C12" i="3"/>
  <c r="D12" i="3"/>
  <c r="E12" i="3"/>
  <c r="F12" i="3"/>
  <c r="C13" i="3"/>
  <c r="D13" i="3"/>
  <c r="E13" i="3"/>
  <c r="F13" i="3"/>
  <c r="C14" i="3"/>
  <c r="D14" i="3"/>
  <c r="E14" i="3"/>
  <c r="F14" i="3"/>
  <c r="C15" i="3"/>
  <c r="D15" i="3"/>
  <c r="E15" i="3"/>
  <c r="F15" i="3"/>
  <c r="C16" i="3"/>
  <c r="D16" i="3"/>
  <c r="E16" i="3"/>
  <c r="F16" i="3"/>
  <c r="C17" i="3"/>
  <c r="D17" i="3"/>
  <c r="E17" i="3"/>
  <c r="F17" i="3"/>
  <c r="F2" i="3"/>
  <c r="E2" i="3"/>
  <c r="D2" i="3"/>
  <c r="C2" i="3"/>
</calcChain>
</file>

<file path=xl/sharedStrings.xml><?xml version="1.0" encoding="utf-8"?>
<sst xmlns="http://schemas.openxmlformats.org/spreadsheetml/2006/main" count="184" uniqueCount="55">
  <si>
    <t>Place</t>
  </si>
  <si>
    <t>BIB No</t>
  </si>
  <si>
    <t>Gender</t>
  </si>
  <si>
    <t>Name</t>
  </si>
  <si>
    <t>Club</t>
  </si>
  <si>
    <t>Event Age Group</t>
  </si>
  <si>
    <t>Team Result</t>
  </si>
  <si>
    <t>Total Score</t>
  </si>
  <si>
    <t>1st</t>
  </si>
  <si>
    <t>2nd</t>
  </si>
  <si>
    <t>3rd</t>
  </si>
  <si>
    <t>4th</t>
  </si>
  <si>
    <t>Blackrock</t>
  </si>
  <si>
    <t>MSB</t>
  </si>
  <si>
    <t>DSD</t>
  </si>
  <si>
    <t>Skerries</t>
  </si>
  <si>
    <t>Lucan</t>
  </si>
  <si>
    <t>Crusaders</t>
  </si>
  <si>
    <t>Mid Sutton</t>
  </si>
  <si>
    <t>2,7,11,19</t>
  </si>
  <si>
    <t>8,12,16,18</t>
  </si>
  <si>
    <t>6,9,23,24</t>
  </si>
  <si>
    <t>Clonliffe</t>
  </si>
  <si>
    <t>3,6,13,18</t>
  </si>
  <si>
    <t>1,8,15,17</t>
  </si>
  <si>
    <t>7,11,12,24</t>
  </si>
  <si>
    <t>Templeogue</t>
  </si>
  <si>
    <t>7,8,13,16</t>
  </si>
  <si>
    <t>1,2,23,29</t>
  </si>
  <si>
    <t>3,15,19,37</t>
  </si>
  <si>
    <t>Raheny</t>
  </si>
  <si>
    <t>10,17,20,22</t>
  </si>
  <si>
    <t>16,26,32,60</t>
  </si>
  <si>
    <t>9,11,14,61</t>
  </si>
  <si>
    <t>5,9,12,14</t>
  </si>
  <si>
    <t>8,10,19,32</t>
  </si>
  <si>
    <t>3,16,27,29</t>
  </si>
  <si>
    <t>4,11,24,36</t>
  </si>
  <si>
    <t>1,2,3,35</t>
  </si>
  <si>
    <t>5,8,10,21</t>
  </si>
  <si>
    <t>6,13,16,17</t>
  </si>
  <si>
    <t>4,12,18,28</t>
  </si>
  <si>
    <t>Donore</t>
  </si>
  <si>
    <t>1,4,5,27</t>
  </si>
  <si>
    <t>6,12,15,17</t>
  </si>
  <si>
    <t>3,10,21,32</t>
  </si>
  <si>
    <t>2,14,23,37</t>
  </si>
  <si>
    <t>1,2,12,15</t>
  </si>
  <si>
    <t>5,7,8,17</t>
  </si>
  <si>
    <t>3,4,13,22</t>
  </si>
  <si>
    <t>10,16,18,29</t>
  </si>
  <si>
    <t>2,3,7,10</t>
  </si>
  <si>
    <t>6,11,14,17</t>
  </si>
  <si>
    <t>8,12,20,24</t>
  </si>
  <si>
    <t>5,13,23,25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</si>
</sst>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left"/>
    </xf>
    <xf numFmtId="0" fontId="0" fillId="5" borderId="0" xfId="0" applyFill="1" applyAlignment="1">
      <alignment horizontal="left"/>
    </xf>
    <xf numFmtId="0" fontId="0" fillId="0" borderId="0" xfId="0" applyNumberFormat="1" applyAlignment="1">
      <alignment horizontal="left"/>
    </xf>
  </cellXfs>
  <cellStyles count="1">
    <cellStyle name="Normal" xfId="0" builtinId="0"/>
  </cellStyles>
  <dxfs count="64"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T%20Client%2001\Documents\Lorraine\Athletics\Cross%20Country%202024%20_Dub%20Champ%20Even%20Age\Even%20Age%20Dublin%20%20Raw%20Date%20by%20club%202024.xlsx" TargetMode="External"/><Relationship Id="rId1" Type="http://schemas.openxmlformats.org/officeDocument/2006/relationships/externalLinkPath" Target="file:///C:\Users\TT%20Client%2001\Documents\Lorraine\Athletics\Cross%20Country%202024%20_Dub%20Champ%20Even%20Age\Even%20Age%20Dublin%20%20Raw%20Date%20by%20club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marshall\OneDrive\Lorraine\athletics\Dublin%20Athletics\Cross%20Country%202024\OneDrive-2024-09-23\Uneven%20Age%20Dublin%20%20Raw%20Date%20by%20clu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aw Data"/>
      <sheetName val="Balbriggan"/>
      <sheetName val="Blackrock"/>
      <sheetName val="Bros Pearse"/>
      <sheetName val="Cabinteely"/>
      <sheetName val="Celtic"/>
      <sheetName val="Clongriffin"/>
      <sheetName val="Clonliffe"/>
      <sheetName val="Crusaders"/>
      <sheetName val="Donore"/>
      <sheetName val="DSD"/>
      <sheetName val="LSA"/>
      <sheetName val="Lucan"/>
      <sheetName val="Lusk"/>
      <sheetName val="Marino"/>
      <sheetName val="MSB"/>
      <sheetName val="Mid Sutton"/>
      <sheetName val="Portmarnock"/>
      <sheetName val="Raheny"/>
      <sheetName val="Rathfarnham"/>
      <sheetName val="Rathcoole"/>
      <sheetName val="Skerries"/>
      <sheetName val="Tallaght"/>
      <sheetName val="Templeogue"/>
      <sheetName val="Data"/>
      <sheetName val="Sheet1"/>
    </sheetNames>
    <sheetDataSet>
      <sheetData sheetId="0" refreshError="1">
        <row r="2">
          <cell r="A2">
            <v>1</v>
          </cell>
          <cell r="B2" t="str">
            <v>F</v>
          </cell>
          <cell r="C2" t="str">
            <v>Isabel GUINAN</v>
          </cell>
          <cell r="D2" t="str">
            <v>Lusk A.C.</v>
          </cell>
          <cell r="E2" t="str">
            <v>Boys - Girls U10 1000m</v>
          </cell>
        </row>
        <row r="3">
          <cell r="A3">
            <v>2</v>
          </cell>
          <cell r="B3" t="str">
            <v>F</v>
          </cell>
          <cell r="C3" t="str">
            <v>Edith GRIFFIN</v>
          </cell>
          <cell r="D3" t="str">
            <v>Blackrock (Dublin) A.C.</v>
          </cell>
          <cell r="E3" t="str">
            <v>Boys - Girls U10 1000m</v>
          </cell>
        </row>
        <row r="4">
          <cell r="A4">
            <v>3</v>
          </cell>
          <cell r="B4" t="str">
            <v>M</v>
          </cell>
          <cell r="C4" t="str">
            <v>Leon MANSCHOT</v>
          </cell>
          <cell r="D4" t="str">
            <v>Blackrock (Dublin) A.C.</v>
          </cell>
          <cell r="E4" t="str">
            <v>Boys - Girls U10 1000m</v>
          </cell>
        </row>
        <row r="5">
          <cell r="A5">
            <v>4</v>
          </cell>
          <cell r="B5" t="str">
            <v>M</v>
          </cell>
          <cell r="C5" t="str">
            <v>Carter WOODS</v>
          </cell>
          <cell r="D5" t="str">
            <v>Blackrock (Dublin) A.C.</v>
          </cell>
          <cell r="E5" t="str">
            <v>Boys - Girls U10 1000m</v>
          </cell>
        </row>
        <row r="6">
          <cell r="A6">
            <v>5</v>
          </cell>
          <cell r="B6" t="str">
            <v>M</v>
          </cell>
          <cell r="C6" t="str">
            <v>Morgan WOODS</v>
          </cell>
          <cell r="D6" t="str">
            <v>Blackrock (Dublin) A.C.</v>
          </cell>
          <cell r="E6" t="str">
            <v>Boys - Girls U10 1000m</v>
          </cell>
        </row>
        <row r="7">
          <cell r="A7">
            <v>6</v>
          </cell>
          <cell r="B7" t="str">
            <v>F</v>
          </cell>
          <cell r="C7" t="str">
            <v>Freya KELLY</v>
          </cell>
          <cell r="D7" t="str">
            <v>Blackrock (Dublin) A.C.</v>
          </cell>
          <cell r="E7" t="str">
            <v>Boys - Girls U10 1000m</v>
          </cell>
        </row>
        <row r="8">
          <cell r="A8">
            <v>7</v>
          </cell>
          <cell r="B8" t="str">
            <v>F</v>
          </cell>
          <cell r="C8" t="str">
            <v>Willa MC GLINCHEY</v>
          </cell>
          <cell r="D8" t="str">
            <v>Blackrock (Dublin) A.C.</v>
          </cell>
          <cell r="E8" t="str">
            <v>Boys - Girls U10 1000m</v>
          </cell>
        </row>
        <row r="9">
          <cell r="A9">
            <v>8</v>
          </cell>
          <cell r="B9" t="str">
            <v>F</v>
          </cell>
          <cell r="C9" t="str">
            <v>Kate CURRAN</v>
          </cell>
          <cell r="D9" t="str">
            <v>Blackrock (Dublin) A.C.</v>
          </cell>
          <cell r="E9" t="str">
            <v>Boys - Girls U10 1000m</v>
          </cell>
        </row>
        <row r="10">
          <cell r="A10">
            <v>9</v>
          </cell>
          <cell r="B10" t="str">
            <v>M</v>
          </cell>
          <cell r="C10" t="str">
            <v>Oliver MURPHY</v>
          </cell>
          <cell r="D10" t="str">
            <v>Blackrock (Dublin) A.C.</v>
          </cell>
          <cell r="E10" t="str">
            <v>Boys - Girls U10 1000m</v>
          </cell>
        </row>
        <row r="11">
          <cell r="A11">
            <v>10</v>
          </cell>
          <cell r="B11" t="str">
            <v>M</v>
          </cell>
          <cell r="C11" t="str">
            <v>Hugo MANSCHOT</v>
          </cell>
          <cell r="D11" t="str">
            <v>Blackrock (Dublin) A.C.</v>
          </cell>
          <cell r="E11" t="str">
            <v>Boys - Girls U10 1000m</v>
          </cell>
        </row>
        <row r="12">
          <cell r="A12">
            <v>11</v>
          </cell>
          <cell r="B12" t="str">
            <v>F</v>
          </cell>
          <cell r="C12" t="str">
            <v>Murphy BROWNE</v>
          </cell>
          <cell r="D12" t="str">
            <v>Blackrock (Dublin) A.C.</v>
          </cell>
          <cell r="E12" t="str">
            <v>Boys - Girls U10 1000m</v>
          </cell>
        </row>
        <row r="13">
          <cell r="A13">
            <v>12</v>
          </cell>
          <cell r="B13" t="str">
            <v>F</v>
          </cell>
          <cell r="C13" t="str">
            <v>Saoirse MORRISSEY</v>
          </cell>
          <cell r="D13" t="str">
            <v>Blackrock (Dublin) A.C.</v>
          </cell>
          <cell r="E13" t="str">
            <v>Boys - Girls U10 1000m</v>
          </cell>
        </row>
        <row r="14">
          <cell r="A14">
            <v>13</v>
          </cell>
          <cell r="B14" t="str">
            <v>M</v>
          </cell>
          <cell r="C14" t="str">
            <v>Cillian FRIEL</v>
          </cell>
          <cell r="D14" t="str">
            <v>Blackrock (Dublin) A.C.</v>
          </cell>
          <cell r="E14" t="str">
            <v>Boys - Girls U10 1000m</v>
          </cell>
        </row>
        <row r="15">
          <cell r="A15">
            <v>14</v>
          </cell>
          <cell r="B15" t="str">
            <v>F</v>
          </cell>
          <cell r="C15" t="str">
            <v>Eve ROWLEY</v>
          </cell>
          <cell r="D15" t="str">
            <v>Blackrock (Dublin) A.C.</v>
          </cell>
          <cell r="E15" t="str">
            <v>Boys - Girls U10 1000m</v>
          </cell>
        </row>
        <row r="16">
          <cell r="A16">
            <v>15</v>
          </cell>
          <cell r="B16" t="str">
            <v>F</v>
          </cell>
          <cell r="C16" t="str">
            <v>Julie COUGHLAN</v>
          </cell>
          <cell r="D16" t="str">
            <v>Blackrock (Dublin) A.C.</v>
          </cell>
          <cell r="E16" t="str">
            <v>Boys - Girls U10 1000m</v>
          </cell>
        </row>
        <row r="17">
          <cell r="A17">
            <v>16</v>
          </cell>
          <cell r="B17" t="str">
            <v>F</v>
          </cell>
          <cell r="C17" t="str">
            <v>Ali COSGROVE</v>
          </cell>
          <cell r="D17" t="str">
            <v>Blackrock (Dublin) A.C.</v>
          </cell>
          <cell r="E17" t="str">
            <v>Boys - Girls U10 1000m</v>
          </cell>
        </row>
        <row r="18">
          <cell r="A18">
            <v>17</v>
          </cell>
          <cell r="B18" t="str">
            <v>F</v>
          </cell>
          <cell r="C18" t="str">
            <v>Lauren HIGGINS</v>
          </cell>
          <cell r="D18" t="str">
            <v>Blackrock (Dublin) A.C.</v>
          </cell>
          <cell r="E18" t="str">
            <v>Boys - Girls U10 1000m</v>
          </cell>
        </row>
        <row r="19">
          <cell r="A19">
            <v>18</v>
          </cell>
          <cell r="B19" t="str">
            <v>F</v>
          </cell>
          <cell r="C19" t="str">
            <v>Saoirse BYRNE</v>
          </cell>
          <cell r="D19" t="str">
            <v>Blackrock (Dublin) A.C.</v>
          </cell>
          <cell r="E19" t="str">
            <v>Boys - Girls U10 1000m</v>
          </cell>
        </row>
        <row r="20">
          <cell r="A20">
            <v>19</v>
          </cell>
          <cell r="B20" t="str">
            <v>M</v>
          </cell>
          <cell r="C20" t="str">
            <v>Henry HIGGINS</v>
          </cell>
          <cell r="D20" t="str">
            <v>Blackrock (Dublin) A.C.</v>
          </cell>
          <cell r="E20" t="str">
            <v>Boys - Girls U10 1000m</v>
          </cell>
        </row>
        <row r="21">
          <cell r="A21">
            <v>20</v>
          </cell>
          <cell r="B21" t="str">
            <v>M</v>
          </cell>
          <cell r="C21" t="str">
            <v>Tadhg ROWLEY</v>
          </cell>
          <cell r="D21" t="str">
            <v>Blackrock (Dublin) A.C.</v>
          </cell>
          <cell r="E21" t="str">
            <v>Boys - Girls U10 1000m</v>
          </cell>
        </row>
        <row r="22">
          <cell r="A22">
            <v>21</v>
          </cell>
          <cell r="B22" t="str">
            <v>F</v>
          </cell>
          <cell r="C22" t="str">
            <v>Catalina FIVES</v>
          </cell>
          <cell r="D22" t="str">
            <v>Blackrock (Dublin) A.C.</v>
          </cell>
          <cell r="E22" t="str">
            <v>Boys - Girls U10 1000m</v>
          </cell>
        </row>
        <row r="23">
          <cell r="A23">
            <v>22</v>
          </cell>
          <cell r="B23" t="str">
            <v>F</v>
          </cell>
          <cell r="C23" t="str">
            <v>Jessica CASEY</v>
          </cell>
          <cell r="D23" t="str">
            <v>Blackrock (Dublin) A.C.</v>
          </cell>
          <cell r="E23" t="str">
            <v>Boys - Girls U10 1000m</v>
          </cell>
        </row>
        <row r="24">
          <cell r="A24">
            <v>23</v>
          </cell>
          <cell r="B24" t="str">
            <v>M</v>
          </cell>
          <cell r="C24" t="str">
            <v>Nicolás LAPPIN GARCíA</v>
          </cell>
          <cell r="D24" t="str">
            <v>Blackrock (Dublin) A.C.</v>
          </cell>
          <cell r="E24" t="str">
            <v>Boys - Girls U10 1000m</v>
          </cell>
        </row>
        <row r="25">
          <cell r="A25">
            <v>24</v>
          </cell>
          <cell r="B25" t="str">
            <v>M</v>
          </cell>
          <cell r="C25" t="str">
            <v>Isaac CASHMAN</v>
          </cell>
          <cell r="D25" t="str">
            <v>Blackrock (Dublin) A.C.</v>
          </cell>
          <cell r="E25" t="str">
            <v>Boys - Girls U10 1000m</v>
          </cell>
        </row>
        <row r="26">
          <cell r="A26">
            <v>25</v>
          </cell>
          <cell r="B26" t="str">
            <v>M</v>
          </cell>
          <cell r="C26" t="str">
            <v>James BUCKLEY</v>
          </cell>
          <cell r="D26" t="str">
            <v>Blackrock (Dublin) A.C.</v>
          </cell>
          <cell r="E26" t="str">
            <v>Boys - Girls U12 2000m</v>
          </cell>
        </row>
        <row r="27">
          <cell r="A27">
            <v>26</v>
          </cell>
          <cell r="B27" t="str">
            <v>F</v>
          </cell>
          <cell r="C27" t="str">
            <v>Alice HAYES</v>
          </cell>
          <cell r="D27" t="str">
            <v>Blackrock (Dublin) A.C.</v>
          </cell>
          <cell r="E27" t="str">
            <v>Boys - Girls U12 2000m</v>
          </cell>
        </row>
        <row r="28">
          <cell r="A28">
            <v>27</v>
          </cell>
          <cell r="B28" t="str">
            <v>F</v>
          </cell>
          <cell r="C28" t="str">
            <v>Esme HUNT</v>
          </cell>
          <cell r="D28" t="str">
            <v>Blackrock (Dublin) A.C.</v>
          </cell>
          <cell r="E28" t="str">
            <v>Boys - Girls U12 2000m</v>
          </cell>
        </row>
        <row r="29">
          <cell r="A29">
            <v>28</v>
          </cell>
          <cell r="B29" t="str">
            <v>F</v>
          </cell>
          <cell r="C29" t="str">
            <v>Edie KELLY</v>
          </cell>
          <cell r="D29" t="str">
            <v>Blackrock (Dublin) A.C.</v>
          </cell>
          <cell r="E29" t="str">
            <v>Boys - Girls U12 2000m</v>
          </cell>
        </row>
        <row r="30">
          <cell r="A30">
            <v>29</v>
          </cell>
          <cell r="B30" t="str">
            <v>F</v>
          </cell>
          <cell r="C30" t="str">
            <v>Sophia KELLY</v>
          </cell>
          <cell r="D30" t="str">
            <v>Blackrock (Dublin) A.C.</v>
          </cell>
          <cell r="E30" t="str">
            <v>Boys - Girls U12 2000m</v>
          </cell>
        </row>
        <row r="31">
          <cell r="A31">
            <v>30</v>
          </cell>
          <cell r="B31" t="str">
            <v>F</v>
          </cell>
          <cell r="C31" t="str">
            <v>Lola MC GLINCHEY</v>
          </cell>
          <cell r="D31" t="str">
            <v>Blackrock (Dublin) A.C.</v>
          </cell>
          <cell r="E31" t="str">
            <v>Boys - Girls U12 2000m</v>
          </cell>
        </row>
        <row r="32">
          <cell r="A32">
            <v>31</v>
          </cell>
          <cell r="B32" t="str">
            <v>M</v>
          </cell>
          <cell r="C32" t="str">
            <v>Henrik PRENDERGAST</v>
          </cell>
          <cell r="D32" t="str">
            <v>Blackrock (Dublin) A.C.</v>
          </cell>
          <cell r="E32" t="str">
            <v>Boys - Girls U12 2000m</v>
          </cell>
        </row>
        <row r="33">
          <cell r="A33">
            <v>32</v>
          </cell>
          <cell r="B33" t="str">
            <v>F</v>
          </cell>
          <cell r="C33" t="str">
            <v>Chloe DOWLING</v>
          </cell>
          <cell r="D33" t="str">
            <v>Blackrock (Dublin) A.C.</v>
          </cell>
          <cell r="E33" t="str">
            <v>Boys - Girls U12 2000m</v>
          </cell>
        </row>
        <row r="34">
          <cell r="A34">
            <v>33</v>
          </cell>
          <cell r="B34" t="str">
            <v>F</v>
          </cell>
          <cell r="C34" t="str">
            <v>Emyrose TOMKIN BEDDY</v>
          </cell>
          <cell r="D34" t="str">
            <v>Blackrock (Dublin) A.C.</v>
          </cell>
          <cell r="E34" t="str">
            <v>Boys - Girls U12 2000m</v>
          </cell>
        </row>
        <row r="35">
          <cell r="A35">
            <v>34</v>
          </cell>
          <cell r="B35" t="str">
            <v>F</v>
          </cell>
          <cell r="C35" t="str">
            <v>Alexis DUGGAN</v>
          </cell>
          <cell r="D35" t="str">
            <v>Blackrock (Dublin) A.C.</v>
          </cell>
          <cell r="E35" t="str">
            <v>Boys - Girls U12 2000m</v>
          </cell>
        </row>
        <row r="36">
          <cell r="A36">
            <v>35</v>
          </cell>
          <cell r="B36" t="str">
            <v>F</v>
          </cell>
          <cell r="C36" t="str">
            <v>Olivia GARVEY</v>
          </cell>
          <cell r="D36" t="str">
            <v>Blackrock (Dublin) A.C.</v>
          </cell>
          <cell r="E36" t="str">
            <v>Boys - Girls U12 2000m</v>
          </cell>
        </row>
        <row r="37">
          <cell r="A37">
            <v>36</v>
          </cell>
          <cell r="B37" t="str">
            <v>F</v>
          </cell>
          <cell r="C37" t="str">
            <v>Elise GRIFFIN</v>
          </cell>
          <cell r="D37" t="str">
            <v>Blackrock (Dublin) A.C.</v>
          </cell>
          <cell r="E37" t="str">
            <v>Boys - Girls U12 2000m</v>
          </cell>
        </row>
        <row r="38">
          <cell r="A38">
            <v>37</v>
          </cell>
          <cell r="B38" t="str">
            <v>F</v>
          </cell>
          <cell r="C38" t="str">
            <v>Aoife HOLLAND</v>
          </cell>
          <cell r="D38" t="str">
            <v>Blackrock (Dublin) A.C.</v>
          </cell>
          <cell r="E38" t="str">
            <v>Boys - Girls U12 2000m</v>
          </cell>
        </row>
        <row r="39">
          <cell r="A39">
            <v>38</v>
          </cell>
          <cell r="B39" t="str">
            <v>M</v>
          </cell>
          <cell r="C39" t="str">
            <v>Cian LALOR</v>
          </cell>
          <cell r="D39" t="str">
            <v>Blackrock (Dublin) A.C.</v>
          </cell>
          <cell r="E39" t="str">
            <v>Boys - Girls U12 2000m</v>
          </cell>
        </row>
        <row r="40">
          <cell r="A40">
            <v>39</v>
          </cell>
          <cell r="B40" t="str">
            <v>M</v>
          </cell>
          <cell r="C40" t="str">
            <v>Oisín FRIEL</v>
          </cell>
          <cell r="D40" t="str">
            <v>Blackrock (Dublin) A.C.</v>
          </cell>
          <cell r="E40" t="str">
            <v>Boys - Girls U12 2000m</v>
          </cell>
        </row>
        <row r="41">
          <cell r="A41">
            <v>40</v>
          </cell>
          <cell r="B41" t="str">
            <v>F</v>
          </cell>
          <cell r="C41" t="str">
            <v>Lily MC PHILLIPS</v>
          </cell>
          <cell r="D41" t="str">
            <v>Blackrock (Dublin) A.C.</v>
          </cell>
          <cell r="E41" t="str">
            <v>Boys - Girls U12 2000m</v>
          </cell>
        </row>
        <row r="42">
          <cell r="A42">
            <v>41</v>
          </cell>
          <cell r="B42" t="str">
            <v>F</v>
          </cell>
          <cell r="C42" t="str">
            <v>Juliette MURPHY</v>
          </cell>
          <cell r="D42" t="str">
            <v>Blackrock (Dublin) A.C.</v>
          </cell>
          <cell r="E42" t="str">
            <v>Boys - Girls U12 2000m</v>
          </cell>
        </row>
        <row r="43">
          <cell r="A43">
            <v>42</v>
          </cell>
          <cell r="B43" t="str">
            <v>F</v>
          </cell>
          <cell r="C43" t="str">
            <v>Aoife SMITH</v>
          </cell>
          <cell r="D43" t="str">
            <v>Blackrock (Dublin) A.C.</v>
          </cell>
          <cell r="E43" t="str">
            <v>Boys - Girls U12 2000m</v>
          </cell>
        </row>
        <row r="44">
          <cell r="A44">
            <v>43</v>
          </cell>
          <cell r="B44" t="str">
            <v>M</v>
          </cell>
          <cell r="C44" t="str">
            <v>Rory OFLAHERTY</v>
          </cell>
          <cell r="D44" t="str">
            <v>Blackrock (Dublin) A.C.</v>
          </cell>
          <cell r="E44" t="str">
            <v>Boys - Girls U12 2000m</v>
          </cell>
        </row>
        <row r="45">
          <cell r="A45">
            <v>44</v>
          </cell>
          <cell r="B45" t="str">
            <v>M</v>
          </cell>
          <cell r="C45" t="str">
            <v>Luca DERMODY</v>
          </cell>
          <cell r="D45" t="str">
            <v>Blackrock (Dublin) A.C.</v>
          </cell>
          <cell r="E45" t="str">
            <v>Boys - Girls U12 2000m</v>
          </cell>
        </row>
        <row r="46">
          <cell r="A46">
            <v>45</v>
          </cell>
          <cell r="B46" t="str">
            <v>M</v>
          </cell>
          <cell r="C46" t="str">
            <v>Leo TAYLOR ROCK</v>
          </cell>
          <cell r="D46" t="str">
            <v>Blackrock (Dublin) A.C.</v>
          </cell>
          <cell r="E46" t="str">
            <v>Boys - Girls U12 2000m</v>
          </cell>
        </row>
        <row r="47">
          <cell r="A47">
            <v>46</v>
          </cell>
          <cell r="B47" t="str">
            <v>F</v>
          </cell>
          <cell r="C47" t="str">
            <v>Juliet LIUZZI KELLY</v>
          </cell>
          <cell r="D47" t="str">
            <v>Blackrock (Dublin) A.C.</v>
          </cell>
          <cell r="E47" t="str">
            <v>Boys - Girls U12 2000m</v>
          </cell>
        </row>
        <row r="48">
          <cell r="A48">
            <v>47</v>
          </cell>
          <cell r="B48" t="str">
            <v>M</v>
          </cell>
          <cell r="C48" t="str">
            <v>Freddie COONEY</v>
          </cell>
          <cell r="D48" t="str">
            <v>Blackrock (Dublin) A.C.</v>
          </cell>
          <cell r="E48" t="str">
            <v>Boys - Girls U12 2000m</v>
          </cell>
        </row>
        <row r="49">
          <cell r="A49">
            <v>48</v>
          </cell>
          <cell r="B49" t="str">
            <v>M</v>
          </cell>
          <cell r="C49" t="str">
            <v>Liam TODD</v>
          </cell>
          <cell r="D49" t="str">
            <v>Blackrock (Dublin) A.C.</v>
          </cell>
          <cell r="E49" t="str">
            <v>Boys - Girls U12 2000m</v>
          </cell>
        </row>
        <row r="50">
          <cell r="A50">
            <v>49</v>
          </cell>
          <cell r="B50" t="str">
            <v>F</v>
          </cell>
          <cell r="C50" t="str">
            <v>Margot CHARRIER</v>
          </cell>
          <cell r="D50" t="str">
            <v>Blackrock (Dublin) A.C.</v>
          </cell>
          <cell r="E50" t="str">
            <v>Boys - Girls U14 2500m</v>
          </cell>
        </row>
        <row r="51">
          <cell r="A51">
            <v>50</v>
          </cell>
          <cell r="B51" t="str">
            <v>F</v>
          </cell>
          <cell r="C51" t="str">
            <v>Sarah KELLY</v>
          </cell>
          <cell r="D51" t="str">
            <v>Blackrock (Dublin) A.C.</v>
          </cell>
          <cell r="E51" t="str">
            <v>Boys - Girls U14 2500m</v>
          </cell>
        </row>
        <row r="52">
          <cell r="A52">
            <v>51</v>
          </cell>
          <cell r="B52" t="str">
            <v>M</v>
          </cell>
          <cell r="C52" t="str">
            <v>Eoin MCCORMACK</v>
          </cell>
          <cell r="D52" t="str">
            <v>Blackrock (Dublin) A.C.</v>
          </cell>
          <cell r="E52" t="str">
            <v>Boys - Girls U14 2500m</v>
          </cell>
        </row>
        <row r="53">
          <cell r="A53">
            <v>52</v>
          </cell>
          <cell r="B53" t="str">
            <v>F</v>
          </cell>
          <cell r="C53" t="str">
            <v>Annabelle GARVEY</v>
          </cell>
          <cell r="D53" t="str">
            <v>Blackrock (Dublin) A.C.</v>
          </cell>
          <cell r="E53" t="str">
            <v>Boys - Girls U14 2500m</v>
          </cell>
        </row>
        <row r="54">
          <cell r="A54">
            <v>53</v>
          </cell>
          <cell r="B54" t="str">
            <v>M</v>
          </cell>
          <cell r="C54" t="str">
            <v>Joshua HUNT</v>
          </cell>
          <cell r="D54" t="str">
            <v>Blackrock (Dublin) A.C.</v>
          </cell>
          <cell r="E54" t="str">
            <v>Boys - Girls U14 2500m</v>
          </cell>
        </row>
        <row r="55">
          <cell r="A55">
            <v>54</v>
          </cell>
          <cell r="B55" t="str">
            <v>F</v>
          </cell>
          <cell r="C55" t="str">
            <v>Doireann O DONOGHUE</v>
          </cell>
          <cell r="D55" t="str">
            <v>Blackrock (Dublin) A.C.</v>
          </cell>
          <cell r="E55" t="str">
            <v>Boys - Girls U14 2500m</v>
          </cell>
        </row>
        <row r="56">
          <cell r="A56">
            <v>55</v>
          </cell>
          <cell r="B56" t="str">
            <v>F</v>
          </cell>
          <cell r="C56" t="str">
            <v>Robyn KENNEDY</v>
          </cell>
          <cell r="D56" t="str">
            <v>Blackrock (Dublin) A.C.</v>
          </cell>
          <cell r="E56" t="str">
            <v>Boys - Girls U14 2500m</v>
          </cell>
        </row>
        <row r="57">
          <cell r="A57">
            <v>56</v>
          </cell>
          <cell r="B57" t="str">
            <v>F</v>
          </cell>
          <cell r="C57" t="str">
            <v>Maria KELLY</v>
          </cell>
          <cell r="D57" t="str">
            <v>Blackrock (Dublin) A.C.</v>
          </cell>
          <cell r="E57" t="str">
            <v>Boys - Girls U14 2500m</v>
          </cell>
        </row>
        <row r="58">
          <cell r="A58">
            <v>57</v>
          </cell>
          <cell r="B58" t="str">
            <v>F</v>
          </cell>
          <cell r="C58" t="str">
            <v>Iris MC PHILLIPS</v>
          </cell>
          <cell r="D58" t="str">
            <v>Blackrock (Dublin) A.C.</v>
          </cell>
          <cell r="E58" t="str">
            <v>Boys - Girls U14 2500m</v>
          </cell>
        </row>
        <row r="59">
          <cell r="A59">
            <v>58</v>
          </cell>
          <cell r="B59" t="str">
            <v>F</v>
          </cell>
          <cell r="C59" t="str">
            <v>Lara WOODS</v>
          </cell>
          <cell r="D59" t="str">
            <v>Blackrock (Dublin) A.C.</v>
          </cell>
          <cell r="E59" t="str">
            <v>Boys - Girls U14 2500m</v>
          </cell>
        </row>
        <row r="60">
          <cell r="A60">
            <v>59</v>
          </cell>
          <cell r="B60" t="str">
            <v>M</v>
          </cell>
          <cell r="C60" t="str">
            <v>David KOSMALA</v>
          </cell>
          <cell r="D60" t="str">
            <v>Blackrock (Dublin) A.C.</v>
          </cell>
          <cell r="E60" t="str">
            <v>Boys - Girls U14 2500m</v>
          </cell>
        </row>
        <row r="61">
          <cell r="A61">
            <v>60</v>
          </cell>
          <cell r="B61" t="str">
            <v>M</v>
          </cell>
          <cell r="C61" t="str">
            <v>Patrick O'REILLY</v>
          </cell>
          <cell r="D61" t="str">
            <v>Blackrock (Dublin) A.C.</v>
          </cell>
          <cell r="E61" t="str">
            <v>Boys - Girls U14 2500m</v>
          </cell>
        </row>
        <row r="62">
          <cell r="A62">
            <v>61</v>
          </cell>
          <cell r="B62" t="str">
            <v>F</v>
          </cell>
          <cell r="C62" t="str">
            <v>Eva KELLY</v>
          </cell>
          <cell r="D62" t="str">
            <v>Blackrock (Dublin) A.C.</v>
          </cell>
          <cell r="E62" t="str">
            <v>Boys - Girls U16 4000m</v>
          </cell>
        </row>
        <row r="63">
          <cell r="A63">
            <v>62</v>
          </cell>
          <cell r="B63" t="str">
            <v>F</v>
          </cell>
          <cell r="C63" t="str">
            <v>Sophie FLEMING</v>
          </cell>
          <cell r="D63" t="str">
            <v>Blackrock (Dublin) A.C.</v>
          </cell>
          <cell r="E63" t="str">
            <v>Boys - Girls U16 4000m</v>
          </cell>
        </row>
        <row r="64">
          <cell r="A64">
            <v>63</v>
          </cell>
          <cell r="B64" t="str">
            <v>M</v>
          </cell>
          <cell r="C64" t="str">
            <v>Cian HARPER</v>
          </cell>
          <cell r="D64" t="str">
            <v>Blackrock (Dublin) A.C.</v>
          </cell>
          <cell r="E64" t="str">
            <v>Boys - Girls U16 4000m</v>
          </cell>
        </row>
        <row r="65">
          <cell r="A65">
            <v>64</v>
          </cell>
          <cell r="B65" t="str">
            <v>M</v>
          </cell>
          <cell r="C65" t="str">
            <v>Cayden O'CONNOR-BYRNE</v>
          </cell>
          <cell r="D65" t="str">
            <v>Blackrock (Dublin) A.C.</v>
          </cell>
          <cell r="E65" t="str">
            <v>Boys - Girls U16 4000m</v>
          </cell>
        </row>
        <row r="66">
          <cell r="A66">
            <v>65</v>
          </cell>
          <cell r="B66" t="str">
            <v>F</v>
          </cell>
          <cell r="C66" t="str">
            <v>Megan BRUNT</v>
          </cell>
          <cell r="D66" t="str">
            <v>Blackrock (Dublin) A.C.</v>
          </cell>
          <cell r="E66" t="str">
            <v>U18 Girls 4000m</v>
          </cell>
        </row>
        <row r="67">
          <cell r="A67">
            <v>66</v>
          </cell>
          <cell r="B67" t="str">
            <v>F</v>
          </cell>
          <cell r="C67" t="str">
            <v>Holly O'BRIEN</v>
          </cell>
          <cell r="D67" t="str">
            <v>Blackrock (Dublin) A.C.</v>
          </cell>
          <cell r="E67" t="str">
            <v>U18 Girls 4000m</v>
          </cell>
        </row>
        <row r="68">
          <cell r="A68">
            <v>67</v>
          </cell>
          <cell r="B68" t="str">
            <v>F</v>
          </cell>
          <cell r="C68" t="str">
            <v>Mia HOLLAND</v>
          </cell>
          <cell r="D68" t="str">
            <v>Blackrock (Dublin) A.C.</v>
          </cell>
          <cell r="E68" t="str">
            <v>U18 Girls 4000m</v>
          </cell>
        </row>
        <row r="69">
          <cell r="A69">
            <v>68</v>
          </cell>
          <cell r="B69" t="str">
            <v>F</v>
          </cell>
          <cell r="C69" t="str">
            <v>Ava Rose CLARKE</v>
          </cell>
          <cell r="D69" t="str">
            <v>Blackrock (Dublin) A.C.</v>
          </cell>
          <cell r="E69" t="str">
            <v>U18 Girls 4000m</v>
          </cell>
        </row>
        <row r="70">
          <cell r="A70">
            <v>69</v>
          </cell>
          <cell r="B70" t="str">
            <v>F</v>
          </cell>
          <cell r="C70" t="str">
            <v>Rhoinn O'CONNOR</v>
          </cell>
          <cell r="D70" t="str">
            <v>Blackrock (Dublin) A.C.</v>
          </cell>
          <cell r="E70" t="str">
            <v>U18 Girls 4000m</v>
          </cell>
        </row>
        <row r="71">
          <cell r="A71">
            <v>70</v>
          </cell>
          <cell r="B71" t="str">
            <v>M</v>
          </cell>
          <cell r="C71" t="str">
            <v>Osian Prys CUMMINS</v>
          </cell>
          <cell r="D71" t="str">
            <v>Brothers Pearse A.C.</v>
          </cell>
          <cell r="E71" t="str">
            <v>Boys - Girls U10 1000m</v>
          </cell>
        </row>
        <row r="72">
          <cell r="A72">
            <v>71</v>
          </cell>
          <cell r="B72" t="str">
            <v>M</v>
          </cell>
          <cell r="C72" t="str">
            <v>Nathan KEYS-DONOVAN</v>
          </cell>
          <cell r="D72" t="str">
            <v>Brothers Pearse A.C.</v>
          </cell>
          <cell r="E72" t="str">
            <v>Boys - Girls U10 1000m</v>
          </cell>
        </row>
        <row r="73">
          <cell r="A73">
            <v>72</v>
          </cell>
          <cell r="B73" t="str">
            <v>F</v>
          </cell>
          <cell r="C73" t="str">
            <v>Julia CORMACK</v>
          </cell>
          <cell r="D73" t="str">
            <v>Brothers Pearse A.C.</v>
          </cell>
          <cell r="E73" t="str">
            <v>Boys - Girls U10 1000m</v>
          </cell>
        </row>
        <row r="74">
          <cell r="A74">
            <v>73</v>
          </cell>
          <cell r="B74" t="str">
            <v>F</v>
          </cell>
          <cell r="C74" t="str">
            <v>Méabh REGAN</v>
          </cell>
          <cell r="D74" t="str">
            <v>Brothers Pearse A.C.</v>
          </cell>
          <cell r="E74" t="str">
            <v>Boys - Girls U10 1000m</v>
          </cell>
        </row>
        <row r="75">
          <cell r="A75">
            <v>74</v>
          </cell>
          <cell r="B75" t="str">
            <v>M</v>
          </cell>
          <cell r="C75" t="str">
            <v>Oisin MCEVOY</v>
          </cell>
          <cell r="D75" t="str">
            <v>Brothers Pearse A.C.</v>
          </cell>
          <cell r="E75" t="str">
            <v>Boys - Girls U12 2000m</v>
          </cell>
        </row>
        <row r="76">
          <cell r="A76">
            <v>75</v>
          </cell>
          <cell r="B76" t="str">
            <v>M</v>
          </cell>
          <cell r="C76" t="str">
            <v>Rian KEYS-DONOVAN</v>
          </cell>
          <cell r="D76" t="str">
            <v>Brothers Pearse A.C.</v>
          </cell>
          <cell r="E76" t="str">
            <v>Boys - Girls U12 2000m</v>
          </cell>
        </row>
        <row r="77">
          <cell r="A77">
            <v>76</v>
          </cell>
          <cell r="B77" t="str">
            <v>M</v>
          </cell>
          <cell r="C77" t="str">
            <v>Padraig DINEEN</v>
          </cell>
          <cell r="D77" t="str">
            <v>Brothers Pearse A.C.</v>
          </cell>
          <cell r="E77" t="str">
            <v>Boys - Girls U12 2000m</v>
          </cell>
        </row>
        <row r="78">
          <cell r="A78">
            <v>77</v>
          </cell>
          <cell r="B78" t="str">
            <v>F</v>
          </cell>
          <cell r="C78" t="str">
            <v>Sadhbh QUINN</v>
          </cell>
          <cell r="D78" t="str">
            <v>Cabinteely A.C.</v>
          </cell>
          <cell r="E78" t="str">
            <v>Boys - Girls U10 1000m</v>
          </cell>
        </row>
        <row r="79">
          <cell r="A79">
            <v>78</v>
          </cell>
          <cell r="B79" t="str">
            <v>F</v>
          </cell>
          <cell r="C79" t="str">
            <v>Mairead (koey) MAAS</v>
          </cell>
          <cell r="D79" t="str">
            <v>Cabinteely A.C.</v>
          </cell>
          <cell r="E79" t="str">
            <v>Boys - Girls U10 1000m</v>
          </cell>
        </row>
        <row r="80">
          <cell r="A80">
            <v>79</v>
          </cell>
          <cell r="B80" t="str">
            <v>M</v>
          </cell>
          <cell r="C80" t="str">
            <v>Liam CAROLAN</v>
          </cell>
          <cell r="D80" t="str">
            <v>Cabinteely A.C.</v>
          </cell>
          <cell r="E80" t="str">
            <v>Boys - Girls U10 1000m</v>
          </cell>
        </row>
        <row r="81">
          <cell r="A81">
            <v>80</v>
          </cell>
          <cell r="B81" t="str">
            <v>F</v>
          </cell>
          <cell r="C81" t="str">
            <v>Kate HYLAND</v>
          </cell>
          <cell r="D81" t="str">
            <v>Cabinteely A.C.</v>
          </cell>
          <cell r="E81" t="str">
            <v>Boys - Girls U10 1000m</v>
          </cell>
        </row>
        <row r="82">
          <cell r="A82">
            <v>81</v>
          </cell>
          <cell r="B82" t="str">
            <v>F</v>
          </cell>
          <cell r="C82" t="str">
            <v>Sadhbh O'RORKE</v>
          </cell>
          <cell r="D82" t="str">
            <v>Cabinteely A.C.</v>
          </cell>
          <cell r="E82" t="str">
            <v>Boys - Girls U10 1000m</v>
          </cell>
        </row>
        <row r="83">
          <cell r="A83">
            <v>82</v>
          </cell>
          <cell r="B83" t="str">
            <v>M</v>
          </cell>
          <cell r="C83" t="str">
            <v>Jude SPRING</v>
          </cell>
          <cell r="D83" t="str">
            <v>Cabinteely A.C.</v>
          </cell>
          <cell r="E83" t="str">
            <v>Boys - Girls U10 1000m</v>
          </cell>
        </row>
        <row r="84">
          <cell r="A84">
            <v>83</v>
          </cell>
          <cell r="B84" t="str">
            <v>M</v>
          </cell>
          <cell r="C84" t="str">
            <v>Sam LITTLE</v>
          </cell>
          <cell r="D84" t="str">
            <v>Cabinteely A.C.</v>
          </cell>
          <cell r="E84" t="str">
            <v>Boys - Girls U10 1000m</v>
          </cell>
        </row>
        <row r="85">
          <cell r="A85">
            <v>84</v>
          </cell>
          <cell r="B85" t="str">
            <v>M</v>
          </cell>
          <cell r="C85" t="str">
            <v>Rua FITZGERALD</v>
          </cell>
          <cell r="D85" t="str">
            <v>Cabinteely A.C.</v>
          </cell>
          <cell r="E85" t="str">
            <v>Boys - Girls U10 1000m</v>
          </cell>
        </row>
        <row r="86">
          <cell r="A86">
            <v>85</v>
          </cell>
          <cell r="B86" t="str">
            <v>F</v>
          </cell>
          <cell r="C86" t="str">
            <v>Lucy GALLWEY</v>
          </cell>
          <cell r="D86" t="str">
            <v>Cabinteely A.C.</v>
          </cell>
          <cell r="E86" t="str">
            <v>Boys - Girls U10 1000m</v>
          </cell>
        </row>
        <row r="87">
          <cell r="A87">
            <v>86</v>
          </cell>
          <cell r="B87" t="str">
            <v>M</v>
          </cell>
          <cell r="C87" t="str">
            <v>Jan MC HUGH</v>
          </cell>
          <cell r="D87" t="str">
            <v>Cabinteely A.C.</v>
          </cell>
          <cell r="E87" t="str">
            <v>Boys - Girls U12 2000m</v>
          </cell>
        </row>
        <row r="88">
          <cell r="A88">
            <v>87</v>
          </cell>
          <cell r="B88" t="str">
            <v>M</v>
          </cell>
          <cell r="C88" t="str">
            <v>Ollie MC HUGH</v>
          </cell>
          <cell r="D88" t="str">
            <v>Cabinteely A.C.</v>
          </cell>
          <cell r="E88" t="str">
            <v>Boys - Girls U12 2000m</v>
          </cell>
        </row>
        <row r="89">
          <cell r="A89">
            <v>88</v>
          </cell>
          <cell r="B89" t="str">
            <v>M</v>
          </cell>
          <cell r="C89" t="str">
            <v>Will GALLWEY</v>
          </cell>
          <cell r="D89" t="str">
            <v>Cabinteely A.C.</v>
          </cell>
          <cell r="E89" t="str">
            <v>Boys - Girls U12 2000m</v>
          </cell>
        </row>
        <row r="90">
          <cell r="A90">
            <v>89</v>
          </cell>
          <cell r="B90" t="str">
            <v>M</v>
          </cell>
          <cell r="C90" t="str">
            <v>Aidan CLARKE</v>
          </cell>
          <cell r="D90" t="str">
            <v>Cabinteely A.C.</v>
          </cell>
          <cell r="E90" t="str">
            <v>Boys - Girls U12 2000m</v>
          </cell>
        </row>
        <row r="91">
          <cell r="A91">
            <v>90</v>
          </cell>
          <cell r="B91" t="str">
            <v>F</v>
          </cell>
          <cell r="C91" t="str">
            <v>Ava MANNIX</v>
          </cell>
          <cell r="D91" t="str">
            <v>Celtic DCH A.C.</v>
          </cell>
          <cell r="E91" t="str">
            <v>Boys - Girls U10 1000m</v>
          </cell>
        </row>
        <row r="92">
          <cell r="A92">
            <v>91</v>
          </cell>
          <cell r="B92" t="str">
            <v>F</v>
          </cell>
          <cell r="C92" t="str">
            <v>Cara MAGUIRE</v>
          </cell>
          <cell r="D92" t="str">
            <v>Celtic DCH A.C.</v>
          </cell>
          <cell r="E92" t="str">
            <v>Boys - Girls U12 2000m</v>
          </cell>
        </row>
        <row r="93">
          <cell r="A93">
            <v>92</v>
          </cell>
          <cell r="B93" t="str">
            <v>F</v>
          </cell>
          <cell r="C93" t="str">
            <v>Ellie MANNIX</v>
          </cell>
          <cell r="D93" t="str">
            <v>Celtic DCH A.C.</v>
          </cell>
          <cell r="E93" t="str">
            <v>Boys - Girls U12 2000m</v>
          </cell>
        </row>
        <row r="94">
          <cell r="A94">
            <v>93</v>
          </cell>
          <cell r="B94" t="str">
            <v>F</v>
          </cell>
          <cell r="C94" t="str">
            <v>Ide CASEY</v>
          </cell>
          <cell r="D94" t="str">
            <v>Celtic DCH A.C.</v>
          </cell>
          <cell r="E94" t="str">
            <v>Boys - Girls U12 2000m</v>
          </cell>
        </row>
        <row r="95">
          <cell r="A95">
            <v>94</v>
          </cell>
          <cell r="B95" t="str">
            <v>F</v>
          </cell>
          <cell r="C95" t="str">
            <v>Isabelle MARAMOTTI</v>
          </cell>
          <cell r="D95" t="str">
            <v>Celtic DCH A.C.</v>
          </cell>
          <cell r="E95" t="str">
            <v>Boys - Girls U12 2000m</v>
          </cell>
        </row>
        <row r="96">
          <cell r="A96">
            <v>95</v>
          </cell>
          <cell r="B96" t="str">
            <v>F</v>
          </cell>
          <cell r="C96" t="str">
            <v>Mia CIUCHINI</v>
          </cell>
          <cell r="D96" t="str">
            <v>Celtic DCH A.C.</v>
          </cell>
          <cell r="E96" t="str">
            <v>Boys - Girls U12 2000m</v>
          </cell>
        </row>
        <row r="97">
          <cell r="A97">
            <v>96</v>
          </cell>
          <cell r="B97" t="str">
            <v>F</v>
          </cell>
          <cell r="C97" t="str">
            <v>Ellen PRUNTY</v>
          </cell>
          <cell r="D97" t="str">
            <v>Celtic DCH A.C.</v>
          </cell>
          <cell r="E97" t="str">
            <v>Boys - Girls U12 2000m</v>
          </cell>
        </row>
        <row r="98">
          <cell r="A98">
            <v>97</v>
          </cell>
          <cell r="B98" t="str">
            <v>F</v>
          </cell>
          <cell r="C98" t="str">
            <v>Rachel RAFTERY</v>
          </cell>
          <cell r="D98" t="str">
            <v>Celtic DCH A.C.</v>
          </cell>
          <cell r="E98" t="str">
            <v>Boys - Girls U12 2000m</v>
          </cell>
        </row>
        <row r="99">
          <cell r="A99">
            <v>98</v>
          </cell>
          <cell r="B99" t="str">
            <v>F</v>
          </cell>
          <cell r="C99" t="str">
            <v>Juliette DELANEY</v>
          </cell>
          <cell r="D99" t="str">
            <v>Celtic DCH A.C.</v>
          </cell>
          <cell r="E99" t="str">
            <v>Boys - Girls U14 2500m</v>
          </cell>
        </row>
        <row r="100">
          <cell r="A100">
            <v>99</v>
          </cell>
          <cell r="B100" t="str">
            <v>F</v>
          </cell>
          <cell r="C100" t="str">
            <v>Amelia CARMODY</v>
          </cell>
          <cell r="D100" t="str">
            <v>Celtic DCH A.C.</v>
          </cell>
          <cell r="E100" t="str">
            <v>Boys - Girls U14 2500m</v>
          </cell>
        </row>
        <row r="101">
          <cell r="A101">
            <v>100</v>
          </cell>
          <cell r="B101" t="str">
            <v>F</v>
          </cell>
          <cell r="C101" t="str">
            <v>Lauren O LEARY</v>
          </cell>
          <cell r="D101" t="str">
            <v>Celtic DCH A.C.</v>
          </cell>
          <cell r="E101" t="str">
            <v>Boys - Girls U14 2500m</v>
          </cell>
        </row>
        <row r="102">
          <cell r="A102">
            <v>101</v>
          </cell>
          <cell r="B102" t="str">
            <v>F</v>
          </cell>
          <cell r="C102" t="str">
            <v>Lelia RYAN</v>
          </cell>
          <cell r="D102" t="str">
            <v>Celtic DCH A.C.</v>
          </cell>
          <cell r="E102" t="str">
            <v>Boys - Girls U14 2500m</v>
          </cell>
        </row>
        <row r="103">
          <cell r="A103">
            <v>102</v>
          </cell>
          <cell r="B103" t="str">
            <v>F</v>
          </cell>
          <cell r="C103" t="str">
            <v>Freya DILLON</v>
          </cell>
          <cell r="D103" t="str">
            <v>Celtic DCH A.C.</v>
          </cell>
          <cell r="E103" t="str">
            <v>Boys - Girls U14 2500m</v>
          </cell>
        </row>
        <row r="104">
          <cell r="A104">
            <v>103</v>
          </cell>
          <cell r="B104" t="str">
            <v>F</v>
          </cell>
          <cell r="C104" t="str">
            <v>Emma DEMPSEY</v>
          </cell>
          <cell r="D104" t="str">
            <v>Celtic DCH A.C.</v>
          </cell>
          <cell r="E104" t="str">
            <v>Boys - Girls U14 2500m</v>
          </cell>
        </row>
        <row r="105">
          <cell r="A105">
            <v>104</v>
          </cell>
          <cell r="B105" t="str">
            <v>F</v>
          </cell>
          <cell r="C105" t="str">
            <v>Abigal DELANEY</v>
          </cell>
          <cell r="D105" t="str">
            <v>Celtic DCH A.C.</v>
          </cell>
          <cell r="E105" t="str">
            <v>Boys - Girls U16 4000m</v>
          </cell>
        </row>
        <row r="106">
          <cell r="A106">
            <v>105</v>
          </cell>
          <cell r="B106" t="str">
            <v>F</v>
          </cell>
          <cell r="C106" t="str">
            <v>Jessica RYAN</v>
          </cell>
          <cell r="D106" t="str">
            <v>Celtic DCH A.C.</v>
          </cell>
          <cell r="E106" t="str">
            <v>Boys - Girls U16 4000m</v>
          </cell>
        </row>
        <row r="107">
          <cell r="A107">
            <v>106</v>
          </cell>
          <cell r="B107" t="str">
            <v>F</v>
          </cell>
          <cell r="C107" t="str">
            <v>Pearl O BRIEN</v>
          </cell>
          <cell r="D107" t="str">
            <v>Celtic DCH A.C.</v>
          </cell>
          <cell r="E107" t="str">
            <v>Boys - Girls U16 4000m</v>
          </cell>
        </row>
        <row r="108">
          <cell r="A108">
            <v>107</v>
          </cell>
          <cell r="B108" t="str">
            <v>M</v>
          </cell>
          <cell r="C108" t="str">
            <v>Dan O LEARY</v>
          </cell>
          <cell r="D108" t="str">
            <v>Celtic DCH A.C.</v>
          </cell>
          <cell r="E108" t="str">
            <v>Boys - Girls U16 4000m</v>
          </cell>
        </row>
        <row r="109">
          <cell r="A109">
            <v>108</v>
          </cell>
          <cell r="B109" t="str">
            <v>F</v>
          </cell>
          <cell r="C109" t="str">
            <v>Megan O LEARY</v>
          </cell>
          <cell r="D109" t="str">
            <v>Celtic DCH A.C.</v>
          </cell>
          <cell r="E109" t="str">
            <v>Boys - Girls U16 4000m</v>
          </cell>
        </row>
        <row r="110">
          <cell r="A110">
            <v>109</v>
          </cell>
          <cell r="B110" t="str">
            <v>F</v>
          </cell>
          <cell r="C110" t="str">
            <v>Ella KILMARTIN FLUSKEY</v>
          </cell>
          <cell r="D110" t="str">
            <v>Celtic DCH A.C.</v>
          </cell>
          <cell r="E110" t="str">
            <v>Boys - Girls U16 4000m</v>
          </cell>
        </row>
        <row r="111">
          <cell r="A111">
            <v>110</v>
          </cell>
          <cell r="B111" t="str">
            <v>F</v>
          </cell>
          <cell r="C111" t="str">
            <v>Caroline MONKS</v>
          </cell>
          <cell r="D111" t="str">
            <v>Celtic DCH A.C.</v>
          </cell>
          <cell r="E111" t="str">
            <v>Boys - Girls U16 4000m</v>
          </cell>
        </row>
        <row r="112">
          <cell r="A112">
            <v>111</v>
          </cell>
          <cell r="B112" t="str">
            <v>M</v>
          </cell>
          <cell r="C112" t="str">
            <v>Daire MC GEOWN</v>
          </cell>
          <cell r="D112" t="str">
            <v>Celtic DCH A.C.</v>
          </cell>
          <cell r="E112" t="str">
            <v>Boys - Girls U16 4000m</v>
          </cell>
        </row>
        <row r="113">
          <cell r="A113">
            <v>112</v>
          </cell>
          <cell r="B113" t="str">
            <v>F</v>
          </cell>
          <cell r="C113" t="str">
            <v>Saoirse ROGERS</v>
          </cell>
          <cell r="D113" t="str">
            <v>Celtic DCH A.C.</v>
          </cell>
          <cell r="E113" t="str">
            <v>Boys - Girls U16 4000m</v>
          </cell>
        </row>
        <row r="114">
          <cell r="A114">
            <v>113</v>
          </cell>
          <cell r="B114" t="str">
            <v>F</v>
          </cell>
          <cell r="C114" t="str">
            <v>Lama ELGHOBASHY</v>
          </cell>
          <cell r="D114" t="str">
            <v>Celtic DCH A.C.</v>
          </cell>
          <cell r="E114" t="str">
            <v>Boys - Girls U16 4000m</v>
          </cell>
        </row>
        <row r="115">
          <cell r="A115">
            <v>114</v>
          </cell>
          <cell r="B115" t="str">
            <v>M</v>
          </cell>
          <cell r="C115" t="str">
            <v>Oscar CARROLL</v>
          </cell>
          <cell r="D115" t="str">
            <v>Celtic DCH A.C.</v>
          </cell>
          <cell r="E115" t="str">
            <v>Boys - Girls U16 4000m</v>
          </cell>
        </row>
        <row r="116">
          <cell r="A116">
            <v>115</v>
          </cell>
          <cell r="B116" t="str">
            <v>M</v>
          </cell>
          <cell r="C116" t="str">
            <v>Sam ALCOCK</v>
          </cell>
          <cell r="D116" t="str">
            <v>Celtic DCH A.C.</v>
          </cell>
          <cell r="E116" t="str">
            <v>Boys - Girls U16 4000m</v>
          </cell>
        </row>
        <row r="117">
          <cell r="A117">
            <v>116</v>
          </cell>
          <cell r="B117" t="str">
            <v>F</v>
          </cell>
          <cell r="C117" t="str">
            <v>Sara MARI</v>
          </cell>
          <cell r="D117" t="str">
            <v>Celtic DCH A.C.</v>
          </cell>
          <cell r="E117" t="str">
            <v>Boys - Girls U16 4000m</v>
          </cell>
        </row>
        <row r="118">
          <cell r="A118">
            <v>809</v>
          </cell>
          <cell r="B118" t="str">
            <v>F</v>
          </cell>
          <cell r="C118" t="str">
            <v>Aoibheann Colclough</v>
          </cell>
          <cell r="D118" t="str">
            <v>Celtic DCH A.C.</v>
          </cell>
          <cell r="E118" t="str">
            <v>Boys - Girls U12 2000m</v>
          </cell>
        </row>
        <row r="119">
          <cell r="A119">
            <v>117</v>
          </cell>
          <cell r="B119" t="str">
            <v>F</v>
          </cell>
          <cell r="C119" t="str">
            <v>Melanie Naya RIECKA</v>
          </cell>
          <cell r="D119" t="str">
            <v>Clongriffin A.C.</v>
          </cell>
          <cell r="E119" t="str">
            <v>Boys - Girls U10 1000m</v>
          </cell>
        </row>
        <row r="120">
          <cell r="A120">
            <v>118</v>
          </cell>
          <cell r="B120" t="str">
            <v>F</v>
          </cell>
          <cell r="C120" t="str">
            <v>Luzia HAGAN-FRANK</v>
          </cell>
          <cell r="D120" t="str">
            <v>Clongriffin A.C.</v>
          </cell>
          <cell r="E120" t="str">
            <v>Boys - Girls U10 1000m</v>
          </cell>
        </row>
        <row r="121">
          <cell r="A121">
            <v>119</v>
          </cell>
          <cell r="B121" t="str">
            <v>F</v>
          </cell>
          <cell r="C121" t="str">
            <v>Madison HEMPENSTALL</v>
          </cell>
          <cell r="D121" t="str">
            <v>Clongriffin A.C.</v>
          </cell>
          <cell r="E121" t="str">
            <v>Boys - Girls U10 1000m</v>
          </cell>
        </row>
        <row r="122">
          <cell r="A122">
            <v>120</v>
          </cell>
          <cell r="B122" t="str">
            <v>M</v>
          </cell>
          <cell r="C122" t="str">
            <v>Cian WILLIAMS</v>
          </cell>
          <cell r="D122" t="str">
            <v>Clongriffin A.C.</v>
          </cell>
          <cell r="E122" t="str">
            <v>Boys - Girls U10 1000m</v>
          </cell>
        </row>
        <row r="123">
          <cell r="A123">
            <v>121</v>
          </cell>
          <cell r="B123" t="str">
            <v>M</v>
          </cell>
          <cell r="C123" t="str">
            <v>Matej MISIK</v>
          </cell>
          <cell r="D123" t="str">
            <v>Clongriffin A.C.</v>
          </cell>
          <cell r="E123" t="str">
            <v>Boys - Girls U10 1000m</v>
          </cell>
        </row>
        <row r="124">
          <cell r="A124">
            <v>122</v>
          </cell>
          <cell r="B124" t="str">
            <v>F</v>
          </cell>
          <cell r="C124" t="str">
            <v>Amelia RAD</v>
          </cell>
          <cell r="D124" t="str">
            <v>Clongriffin A.C.</v>
          </cell>
          <cell r="E124" t="str">
            <v>Boys - Girls U10 1000m</v>
          </cell>
        </row>
        <row r="125">
          <cell r="A125">
            <v>123</v>
          </cell>
          <cell r="B125" t="str">
            <v>M</v>
          </cell>
          <cell r="C125" t="str">
            <v>Evan CRYAN</v>
          </cell>
          <cell r="D125" t="str">
            <v>Clongriffin A.C.</v>
          </cell>
          <cell r="E125" t="str">
            <v>Boys - Girls U12 2000m</v>
          </cell>
        </row>
        <row r="126">
          <cell r="A126">
            <v>124</v>
          </cell>
          <cell r="B126" t="str">
            <v>F</v>
          </cell>
          <cell r="C126" t="str">
            <v>Lucy KAVANAGH</v>
          </cell>
          <cell r="D126" t="str">
            <v>Clongriffin A.C.</v>
          </cell>
          <cell r="E126" t="str">
            <v>Boys - Girls U12 2000m</v>
          </cell>
        </row>
        <row r="127">
          <cell r="A127">
            <v>125</v>
          </cell>
          <cell r="B127" t="str">
            <v>M</v>
          </cell>
          <cell r="C127" t="str">
            <v>Quinn O DWYER</v>
          </cell>
          <cell r="D127" t="str">
            <v>Clongriffin A.C.</v>
          </cell>
          <cell r="E127" t="str">
            <v>Boys - Girls U12 2000m</v>
          </cell>
        </row>
        <row r="128">
          <cell r="A128">
            <v>126</v>
          </cell>
          <cell r="B128" t="str">
            <v>F</v>
          </cell>
          <cell r="C128" t="str">
            <v>Orlaith O GRADY</v>
          </cell>
          <cell r="D128" t="str">
            <v>Clongriffin A.C.</v>
          </cell>
          <cell r="E128" t="str">
            <v>Boys - Girls U12 2000m</v>
          </cell>
        </row>
        <row r="129">
          <cell r="A129">
            <v>127</v>
          </cell>
          <cell r="B129" t="str">
            <v>M</v>
          </cell>
          <cell r="C129" t="str">
            <v>Ruben CASEY</v>
          </cell>
          <cell r="D129" t="str">
            <v>Clongriffin A.C.</v>
          </cell>
          <cell r="E129" t="str">
            <v>Boys - Girls U12 2000m</v>
          </cell>
        </row>
        <row r="130">
          <cell r="A130">
            <v>128</v>
          </cell>
          <cell r="B130" t="str">
            <v>M</v>
          </cell>
          <cell r="C130" t="str">
            <v>Michael FRAZER</v>
          </cell>
          <cell r="D130" t="str">
            <v>Clongriffin A.C.</v>
          </cell>
          <cell r="E130" t="str">
            <v>Boys - Girls U12 2000m</v>
          </cell>
        </row>
        <row r="131">
          <cell r="A131">
            <v>129</v>
          </cell>
          <cell r="B131" t="str">
            <v>M</v>
          </cell>
          <cell r="C131" t="str">
            <v>Olly DUNNE</v>
          </cell>
          <cell r="D131" t="str">
            <v>Clongriffin A.C.</v>
          </cell>
          <cell r="E131" t="str">
            <v>Boys - Girls U12 2000m</v>
          </cell>
        </row>
        <row r="132">
          <cell r="A132">
            <v>130</v>
          </cell>
          <cell r="B132" t="str">
            <v>M</v>
          </cell>
          <cell r="C132" t="str">
            <v>Leon KEOGH</v>
          </cell>
          <cell r="D132" t="str">
            <v>Clongriffin A.C.</v>
          </cell>
          <cell r="E132" t="str">
            <v>Boys - Girls U12 2000m</v>
          </cell>
        </row>
        <row r="133">
          <cell r="A133">
            <v>131</v>
          </cell>
          <cell r="B133" t="str">
            <v>M</v>
          </cell>
          <cell r="C133" t="str">
            <v>Alex COTTER</v>
          </cell>
          <cell r="D133" t="str">
            <v>Clongriffin A.C.</v>
          </cell>
          <cell r="E133" t="str">
            <v>Boys - Girls U12 2000m</v>
          </cell>
        </row>
        <row r="134">
          <cell r="A134">
            <v>132</v>
          </cell>
          <cell r="B134" t="str">
            <v>M</v>
          </cell>
          <cell r="C134" t="str">
            <v>Etienne COTTER</v>
          </cell>
          <cell r="D134" t="str">
            <v>Clongriffin A.C.</v>
          </cell>
          <cell r="E134" t="str">
            <v>Boys - Girls U12 2000m</v>
          </cell>
        </row>
        <row r="135">
          <cell r="A135">
            <v>133</v>
          </cell>
          <cell r="B135" t="str">
            <v>M</v>
          </cell>
          <cell r="C135" t="str">
            <v>Issac EIVERS</v>
          </cell>
          <cell r="D135" t="str">
            <v>Clongriffin A.C.</v>
          </cell>
          <cell r="E135" t="str">
            <v>Boys - Girls U12 2000m</v>
          </cell>
        </row>
        <row r="136">
          <cell r="A136">
            <v>134</v>
          </cell>
          <cell r="B136" t="str">
            <v>M</v>
          </cell>
          <cell r="C136" t="str">
            <v>Arthur KENEVEY</v>
          </cell>
          <cell r="D136" t="str">
            <v>Clongriffin A.C.</v>
          </cell>
          <cell r="E136" t="str">
            <v>Boys - Girls U14 2500m</v>
          </cell>
        </row>
        <row r="137">
          <cell r="A137">
            <v>135</v>
          </cell>
          <cell r="B137" t="str">
            <v>M</v>
          </cell>
          <cell r="C137" t="str">
            <v>Max LYONS</v>
          </cell>
          <cell r="D137" t="str">
            <v>Clongriffin A.C.</v>
          </cell>
          <cell r="E137" t="str">
            <v>Boys - Girls U14 2500m</v>
          </cell>
        </row>
        <row r="138">
          <cell r="A138">
            <v>136</v>
          </cell>
          <cell r="B138" t="str">
            <v>F</v>
          </cell>
          <cell r="C138" t="str">
            <v>Ella O DWYER</v>
          </cell>
          <cell r="D138" t="str">
            <v>Clongriffin A.C.</v>
          </cell>
          <cell r="E138" t="str">
            <v>Boys - Girls U14 2500m</v>
          </cell>
        </row>
        <row r="139">
          <cell r="A139">
            <v>137</v>
          </cell>
          <cell r="B139" t="str">
            <v>F</v>
          </cell>
          <cell r="C139" t="str">
            <v>Liliya Valery RIECKA</v>
          </cell>
          <cell r="D139" t="str">
            <v>Clongriffin A.C.</v>
          </cell>
          <cell r="E139" t="str">
            <v>Boys - Girls U14 2500m</v>
          </cell>
        </row>
        <row r="140">
          <cell r="A140">
            <v>138</v>
          </cell>
          <cell r="B140" t="str">
            <v>M</v>
          </cell>
          <cell r="C140" t="str">
            <v>Danny DAVIS</v>
          </cell>
          <cell r="D140" t="str">
            <v>Clongriffin A.C.</v>
          </cell>
          <cell r="E140" t="str">
            <v>Boys - Girls U14 2500m</v>
          </cell>
        </row>
        <row r="141">
          <cell r="A141">
            <v>139</v>
          </cell>
          <cell r="B141" t="str">
            <v>M</v>
          </cell>
          <cell r="C141" t="str">
            <v>Oscar KENEVEY</v>
          </cell>
          <cell r="D141" t="str">
            <v>Clongriffin A.C.</v>
          </cell>
          <cell r="E141" t="str">
            <v>Boys - Girls U16 4000m</v>
          </cell>
        </row>
        <row r="142">
          <cell r="A142">
            <v>140</v>
          </cell>
          <cell r="B142" t="str">
            <v>M</v>
          </cell>
          <cell r="C142" t="str">
            <v>Elliott MC MAHON</v>
          </cell>
          <cell r="D142" t="str">
            <v>Clongriffin A.C.</v>
          </cell>
          <cell r="E142" t="str">
            <v>Boys - Girls U16 4000m</v>
          </cell>
        </row>
        <row r="143">
          <cell r="A143">
            <v>141</v>
          </cell>
          <cell r="B143" t="str">
            <v>M</v>
          </cell>
          <cell r="C143" t="str">
            <v>Odhran KIDD</v>
          </cell>
          <cell r="D143" t="str">
            <v>Clonliffe Harriers A.C.</v>
          </cell>
          <cell r="E143" t="str">
            <v>Boys - Girls U10 1000m</v>
          </cell>
        </row>
        <row r="144">
          <cell r="A144">
            <v>142</v>
          </cell>
          <cell r="B144" t="str">
            <v>F</v>
          </cell>
          <cell r="C144" t="str">
            <v>Ellie WALSH</v>
          </cell>
          <cell r="D144" t="str">
            <v>Clonliffe Harriers A.C.</v>
          </cell>
          <cell r="E144" t="str">
            <v>Boys - Girls U10 1000m</v>
          </cell>
        </row>
        <row r="145">
          <cell r="A145">
            <v>143</v>
          </cell>
          <cell r="B145" t="str">
            <v>F</v>
          </cell>
          <cell r="C145" t="str">
            <v>Ivy HAUGHEY</v>
          </cell>
          <cell r="D145" t="str">
            <v>Clonliffe Harriers A.C.</v>
          </cell>
          <cell r="E145" t="str">
            <v>Boys - Girls U10 1000m</v>
          </cell>
        </row>
        <row r="146">
          <cell r="A146">
            <v>144</v>
          </cell>
          <cell r="B146" t="str">
            <v>M</v>
          </cell>
          <cell r="C146" t="str">
            <v>Alex RYAN</v>
          </cell>
          <cell r="D146" t="str">
            <v>Clonliffe Harriers A.C.</v>
          </cell>
          <cell r="E146" t="str">
            <v>Boys - Girls U10 1000m</v>
          </cell>
        </row>
        <row r="147">
          <cell r="A147">
            <v>145</v>
          </cell>
          <cell r="B147" t="str">
            <v>M</v>
          </cell>
          <cell r="C147" t="str">
            <v>Leo DUNNE</v>
          </cell>
          <cell r="D147" t="str">
            <v>Clonliffe Harriers A.C.</v>
          </cell>
          <cell r="E147" t="str">
            <v>Boys - Girls U10 1000m</v>
          </cell>
        </row>
        <row r="148">
          <cell r="A148">
            <v>146</v>
          </cell>
          <cell r="B148" t="str">
            <v>M</v>
          </cell>
          <cell r="C148" t="str">
            <v>Tim JOYCE</v>
          </cell>
          <cell r="D148" t="str">
            <v>Clonliffe Harriers A.C.</v>
          </cell>
          <cell r="E148" t="str">
            <v>Boys - Girls U10 1000m</v>
          </cell>
        </row>
        <row r="149">
          <cell r="A149">
            <v>147</v>
          </cell>
          <cell r="B149" t="str">
            <v>F</v>
          </cell>
          <cell r="C149" t="str">
            <v>Jessica SMYTH</v>
          </cell>
          <cell r="D149" t="str">
            <v>Clonliffe Harriers A.C.</v>
          </cell>
          <cell r="E149" t="str">
            <v>Boys - Girls U10 1000m</v>
          </cell>
        </row>
        <row r="150">
          <cell r="A150">
            <v>148</v>
          </cell>
          <cell r="B150" t="str">
            <v>M</v>
          </cell>
          <cell r="C150" t="str">
            <v>Adam JENKINSON</v>
          </cell>
          <cell r="D150" t="str">
            <v>Clonliffe Harriers A.C.</v>
          </cell>
          <cell r="E150" t="str">
            <v>Boys - Girls U10 1000m</v>
          </cell>
        </row>
        <row r="151">
          <cell r="A151">
            <v>149</v>
          </cell>
          <cell r="B151" t="str">
            <v>F</v>
          </cell>
          <cell r="C151" t="str">
            <v>Faith BRADY</v>
          </cell>
          <cell r="D151" t="str">
            <v>Clonliffe Harriers A.C.</v>
          </cell>
          <cell r="E151" t="str">
            <v>Boys - Girls U10 1000m</v>
          </cell>
        </row>
        <row r="152">
          <cell r="A152">
            <v>150</v>
          </cell>
          <cell r="B152" t="str">
            <v>M</v>
          </cell>
          <cell r="C152" t="str">
            <v>Thomas O BRIEN</v>
          </cell>
          <cell r="D152" t="str">
            <v>Clonliffe Harriers A.C.</v>
          </cell>
          <cell r="E152" t="str">
            <v>Boys - Girls U10 1000m</v>
          </cell>
        </row>
        <row r="153">
          <cell r="A153">
            <v>151</v>
          </cell>
          <cell r="B153" t="str">
            <v>M</v>
          </cell>
          <cell r="C153" t="str">
            <v>Danny LAWLER</v>
          </cell>
          <cell r="D153" t="str">
            <v>Clonliffe Harriers A.C.</v>
          </cell>
          <cell r="E153" t="str">
            <v>Boys - Girls U10 1000m</v>
          </cell>
        </row>
        <row r="154">
          <cell r="A154">
            <v>152</v>
          </cell>
          <cell r="B154" t="str">
            <v>M</v>
          </cell>
          <cell r="C154" t="str">
            <v>Todd KELLY</v>
          </cell>
          <cell r="D154" t="str">
            <v>Clonliffe Harriers A.C.</v>
          </cell>
          <cell r="E154" t="str">
            <v>Boys - Girls U12 2000m</v>
          </cell>
        </row>
        <row r="155">
          <cell r="A155">
            <v>153</v>
          </cell>
          <cell r="B155" t="str">
            <v>M</v>
          </cell>
          <cell r="C155" t="str">
            <v>Rhys DALY</v>
          </cell>
          <cell r="D155" t="str">
            <v>Clonliffe Harriers A.C.</v>
          </cell>
          <cell r="E155" t="str">
            <v>Boys - Girls U12 2000m</v>
          </cell>
        </row>
        <row r="156">
          <cell r="A156">
            <v>154</v>
          </cell>
          <cell r="B156" t="str">
            <v>F</v>
          </cell>
          <cell r="C156" t="str">
            <v>Ava FAGAN</v>
          </cell>
          <cell r="D156" t="str">
            <v>Clonliffe Harriers A.C.</v>
          </cell>
          <cell r="E156" t="str">
            <v>Boys - Girls U12 2000m</v>
          </cell>
        </row>
        <row r="157">
          <cell r="A157">
            <v>155</v>
          </cell>
          <cell r="B157" t="str">
            <v>M</v>
          </cell>
          <cell r="C157" t="str">
            <v>Finn MC GURREN</v>
          </cell>
          <cell r="D157" t="str">
            <v>Clonliffe Harriers A.C.</v>
          </cell>
          <cell r="E157" t="str">
            <v>Boys - Girls U12 2000m</v>
          </cell>
        </row>
        <row r="158">
          <cell r="A158">
            <v>156</v>
          </cell>
          <cell r="B158" t="str">
            <v>F</v>
          </cell>
          <cell r="C158" t="str">
            <v>Sarah THOMAS</v>
          </cell>
          <cell r="D158" t="str">
            <v>Clonliffe Harriers A.C.</v>
          </cell>
          <cell r="E158" t="str">
            <v>Boys - Girls U12 2000m</v>
          </cell>
        </row>
        <row r="159">
          <cell r="A159">
            <v>157</v>
          </cell>
          <cell r="B159" t="str">
            <v>M</v>
          </cell>
          <cell r="C159" t="str">
            <v>Tom BYRNE</v>
          </cell>
          <cell r="D159" t="str">
            <v>Clonliffe Harriers A.C.</v>
          </cell>
          <cell r="E159" t="str">
            <v>Boys - Girls U12 2000m</v>
          </cell>
        </row>
        <row r="160">
          <cell r="A160">
            <v>158</v>
          </cell>
          <cell r="B160" t="str">
            <v>M</v>
          </cell>
          <cell r="C160" t="str">
            <v>Isaac O NEILL</v>
          </cell>
          <cell r="D160" t="str">
            <v>Clonliffe Harriers A.C.</v>
          </cell>
          <cell r="E160" t="str">
            <v>Boys - Girls U12 2000m</v>
          </cell>
        </row>
        <row r="161">
          <cell r="A161">
            <v>159</v>
          </cell>
          <cell r="B161" t="str">
            <v>F</v>
          </cell>
          <cell r="C161" t="str">
            <v>Millie RYAN</v>
          </cell>
          <cell r="D161" t="str">
            <v>Clonliffe Harriers A.C.</v>
          </cell>
          <cell r="E161" t="str">
            <v>Boys - Girls U12 2000m</v>
          </cell>
        </row>
        <row r="162">
          <cell r="A162">
            <v>160</v>
          </cell>
          <cell r="B162" t="str">
            <v>F</v>
          </cell>
          <cell r="C162" t="str">
            <v>Lucy FAGAN</v>
          </cell>
          <cell r="D162" t="str">
            <v>Clonliffe Harriers A.C.</v>
          </cell>
          <cell r="E162" t="str">
            <v>Boys - Girls U12 2000m</v>
          </cell>
        </row>
        <row r="163">
          <cell r="A163">
            <v>161</v>
          </cell>
          <cell r="B163" t="str">
            <v>F</v>
          </cell>
          <cell r="C163" t="str">
            <v>Grace BYRNE</v>
          </cell>
          <cell r="D163" t="str">
            <v>Clonliffe Harriers A.C.</v>
          </cell>
          <cell r="E163" t="str">
            <v>Boys - Girls U12 2000m</v>
          </cell>
        </row>
        <row r="164">
          <cell r="A164">
            <v>162</v>
          </cell>
          <cell r="B164" t="str">
            <v>F</v>
          </cell>
          <cell r="C164" t="str">
            <v>Siun O DONOVAN</v>
          </cell>
          <cell r="D164" t="str">
            <v>Clonliffe Harriers A.C.</v>
          </cell>
          <cell r="E164" t="str">
            <v>Boys - Girls U12 2000m</v>
          </cell>
        </row>
        <row r="165">
          <cell r="A165">
            <v>163</v>
          </cell>
          <cell r="B165" t="str">
            <v>F</v>
          </cell>
          <cell r="C165" t="str">
            <v>Aoife FOWLER</v>
          </cell>
          <cell r="D165" t="str">
            <v>Clonliffe Harriers A.C.</v>
          </cell>
          <cell r="E165" t="str">
            <v>Boys - Girls U12 2000m</v>
          </cell>
        </row>
        <row r="166">
          <cell r="A166">
            <v>164</v>
          </cell>
          <cell r="B166" t="str">
            <v>M</v>
          </cell>
          <cell r="C166" t="str">
            <v>Conn FEORE</v>
          </cell>
          <cell r="D166" t="str">
            <v>Clonliffe Harriers A.C.</v>
          </cell>
          <cell r="E166" t="str">
            <v>Boys - Girls U12 2000m</v>
          </cell>
        </row>
        <row r="167">
          <cell r="A167">
            <v>165</v>
          </cell>
          <cell r="B167" t="str">
            <v>F</v>
          </cell>
          <cell r="C167" t="str">
            <v>Emily GALVIN</v>
          </cell>
          <cell r="D167" t="str">
            <v>Clonliffe Harriers A.C.</v>
          </cell>
          <cell r="E167" t="str">
            <v>Boys - Girls U12 2000m</v>
          </cell>
        </row>
        <row r="168">
          <cell r="A168">
            <v>166</v>
          </cell>
          <cell r="B168" t="str">
            <v>M</v>
          </cell>
          <cell r="C168" t="str">
            <v>Channing O SHEA</v>
          </cell>
          <cell r="D168" t="str">
            <v>Clonliffe Harriers A.C.</v>
          </cell>
          <cell r="E168" t="str">
            <v>Boys - Girls U12 2000m</v>
          </cell>
        </row>
        <row r="169">
          <cell r="A169">
            <v>167</v>
          </cell>
          <cell r="B169" t="str">
            <v>M</v>
          </cell>
          <cell r="C169" t="str">
            <v>Tim O SULLIVAN</v>
          </cell>
          <cell r="D169" t="str">
            <v>Clonliffe Harriers A.C.</v>
          </cell>
          <cell r="E169" t="str">
            <v>Boys - Girls U12 2000m</v>
          </cell>
        </row>
        <row r="170">
          <cell r="A170">
            <v>168</v>
          </cell>
          <cell r="B170" t="str">
            <v>F</v>
          </cell>
          <cell r="C170" t="str">
            <v>Adrianna MADRZYNSKA</v>
          </cell>
          <cell r="D170" t="str">
            <v>Clonliffe Harriers A.C.</v>
          </cell>
          <cell r="E170" t="str">
            <v>Boys - Girls U12 2000m</v>
          </cell>
        </row>
        <row r="171">
          <cell r="A171">
            <v>169</v>
          </cell>
          <cell r="B171" t="str">
            <v>F</v>
          </cell>
          <cell r="C171" t="str">
            <v>Muireann SPENCE</v>
          </cell>
          <cell r="D171" t="str">
            <v>Clonliffe Harriers A.C.</v>
          </cell>
          <cell r="E171" t="str">
            <v>Boys - Girls U12 2000m</v>
          </cell>
        </row>
        <row r="172">
          <cell r="A172">
            <v>170</v>
          </cell>
          <cell r="B172" t="str">
            <v>F</v>
          </cell>
          <cell r="C172" t="str">
            <v>Ria HOBBS</v>
          </cell>
          <cell r="D172" t="str">
            <v>Clonliffe Harriers A.C.</v>
          </cell>
          <cell r="E172" t="str">
            <v>Boys - Girls U12 2000m</v>
          </cell>
        </row>
        <row r="173">
          <cell r="A173">
            <v>171</v>
          </cell>
          <cell r="B173" t="str">
            <v>F</v>
          </cell>
          <cell r="C173" t="str">
            <v>Molly O BRIEN</v>
          </cell>
          <cell r="D173" t="str">
            <v>Clonliffe Harriers A.C.</v>
          </cell>
          <cell r="E173" t="str">
            <v>Boys - Girls U12 2000m</v>
          </cell>
        </row>
        <row r="174">
          <cell r="A174">
            <v>172</v>
          </cell>
          <cell r="B174" t="str">
            <v>F</v>
          </cell>
          <cell r="C174" t="str">
            <v>Molly HUGHES</v>
          </cell>
          <cell r="D174" t="str">
            <v>Clonliffe Harriers A.C.</v>
          </cell>
          <cell r="E174" t="str">
            <v>Boys - Girls U12 2000m</v>
          </cell>
        </row>
        <row r="175">
          <cell r="A175">
            <v>173</v>
          </cell>
          <cell r="B175" t="str">
            <v>F</v>
          </cell>
          <cell r="C175" t="str">
            <v>Matilda HUGHES</v>
          </cell>
          <cell r="D175" t="str">
            <v>Clonliffe Harriers A.C.</v>
          </cell>
          <cell r="E175" t="str">
            <v>Boys - Girls U12 2000m</v>
          </cell>
        </row>
        <row r="176">
          <cell r="A176">
            <v>174</v>
          </cell>
          <cell r="B176" t="str">
            <v>M</v>
          </cell>
          <cell r="C176" t="str">
            <v>Rhys JENKINS</v>
          </cell>
          <cell r="D176" t="str">
            <v>Clonliffe Harriers A.C.</v>
          </cell>
          <cell r="E176" t="str">
            <v>Boys - Girls U12 2000m</v>
          </cell>
        </row>
        <row r="177">
          <cell r="A177">
            <v>175</v>
          </cell>
          <cell r="B177" t="str">
            <v>F</v>
          </cell>
          <cell r="C177" t="str">
            <v>Caoimhe BUSHELL</v>
          </cell>
          <cell r="D177" t="str">
            <v>Clonliffe Harriers A.C.</v>
          </cell>
          <cell r="E177" t="str">
            <v>Boys - Girls U12 2000m</v>
          </cell>
        </row>
        <row r="178">
          <cell r="A178">
            <v>176</v>
          </cell>
          <cell r="B178" t="str">
            <v>F</v>
          </cell>
          <cell r="C178" t="str">
            <v>Aoife HENRY</v>
          </cell>
          <cell r="D178" t="str">
            <v>Clonliffe Harriers A.C.</v>
          </cell>
          <cell r="E178" t="str">
            <v>Boys - Girls U12 2000m</v>
          </cell>
        </row>
        <row r="179">
          <cell r="A179">
            <v>177</v>
          </cell>
          <cell r="B179" t="str">
            <v>M</v>
          </cell>
          <cell r="C179" t="str">
            <v>Mark KELLY</v>
          </cell>
          <cell r="D179" t="str">
            <v>Clonliffe Harriers A.C.</v>
          </cell>
          <cell r="E179" t="str">
            <v>Boys - Girls U14 2500m</v>
          </cell>
        </row>
        <row r="180">
          <cell r="A180">
            <v>178</v>
          </cell>
          <cell r="B180" t="str">
            <v>M</v>
          </cell>
          <cell r="C180" t="str">
            <v>Eoghan THOMPSON</v>
          </cell>
          <cell r="D180" t="str">
            <v>Clonliffe Harriers A.C.</v>
          </cell>
          <cell r="E180" t="str">
            <v>Boys - Girls U14 2500m</v>
          </cell>
        </row>
        <row r="181">
          <cell r="A181">
            <v>179</v>
          </cell>
          <cell r="B181" t="str">
            <v>M</v>
          </cell>
          <cell r="C181" t="str">
            <v>Joel THOMAS</v>
          </cell>
          <cell r="D181" t="str">
            <v>Clonliffe Harriers A.C.</v>
          </cell>
          <cell r="E181" t="str">
            <v>Boys - Girls U14 2500m</v>
          </cell>
        </row>
        <row r="182">
          <cell r="A182">
            <v>180</v>
          </cell>
          <cell r="B182" t="str">
            <v>F</v>
          </cell>
          <cell r="C182" t="str">
            <v>Eleanor FANNING</v>
          </cell>
          <cell r="D182" t="str">
            <v>Clonliffe Harriers A.C.</v>
          </cell>
          <cell r="E182" t="str">
            <v>Boys - Girls U14 2500m</v>
          </cell>
        </row>
        <row r="183">
          <cell r="A183">
            <v>181</v>
          </cell>
          <cell r="B183" t="str">
            <v>F</v>
          </cell>
          <cell r="C183" t="str">
            <v>Nessa BYRNE</v>
          </cell>
          <cell r="D183" t="str">
            <v>Clonliffe Harriers A.C.</v>
          </cell>
          <cell r="E183" t="str">
            <v>Boys - Girls U14 2500m</v>
          </cell>
        </row>
        <row r="184">
          <cell r="A184">
            <v>182</v>
          </cell>
          <cell r="B184" t="str">
            <v>M</v>
          </cell>
          <cell r="C184" t="str">
            <v>Darragh KIDD</v>
          </cell>
          <cell r="D184" t="str">
            <v>Clonliffe Harriers A.C.</v>
          </cell>
          <cell r="E184" t="str">
            <v>Boys - Girls U14 2500m</v>
          </cell>
        </row>
        <row r="185">
          <cell r="A185">
            <v>183</v>
          </cell>
          <cell r="B185" t="str">
            <v>F</v>
          </cell>
          <cell r="C185" t="str">
            <v>Carragh NIGFHLOINN</v>
          </cell>
          <cell r="D185" t="str">
            <v>Clonliffe Harriers A.C.</v>
          </cell>
          <cell r="E185" t="str">
            <v>Boys - Girls U14 2500m</v>
          </cell>
        </row>
        <row r="186">
          <cell r="A186">
            <v>184</v>
          </cell>
          <cell r="B186" t="str">
            <v>F</v>
          </cell>
          <cell r="C186" t="str">
            <v>Sophie O CONNOR</v>
          </cell>
          <cell r="D186" t="str">
            <v>Clonliffe Harriers A.C.</v>
          </cell>
          <cell r="E186" t="str">
            <v>Boys - Girls U14 2500m</v>
          </cell>
        </row>
        <row r="187">
          <cell r="A187">
            <v>185</v>
          </cell>
          <cell r="B187" t="str">
            <v>M</v>
          </cell>
          <cell r="C187" t="str">
            <v>Seamus PHELAN</v>
          </cell>
          <cell r="D187" t="str">
            <v>Clonliffe Harriers A.C.</v>
          </cell>
          <cell r="E187" t="str">
            <v>Boys - Girls U14 2500m</v>
          </cell>
        </row>
        <row r="188">
          <cell r="A188">
            <v>186</v>
          </cell>
          <cell r="B188" t="str">
            <v>M</v>
          </cell>
          <cell r="C188" t="str">
            <v>Braxton O SHEA</v>
          </cell>
          <cell r="D188" t="str">
            <v>Clonliffe Harriers A.C.</v>
          </cell>
          <cell r="E188" t="str">
            <v>Boys - Girls U14 2500m</v>
          </cell>
        </row>
        <row r="189">
          <cell r="A189">
            <v>187</v>
          </cell>
          <cell r="B189" t="str">
            <v>F</v>
          </cell>
          <cell r="C189" t="str">
            <v>Sophia TENNANT</v>
          </cell>
          <cell r="D189" t="str">
            <v>Clonliffe Harriers A.C.</v>
          </cell>
          <cell r="E189" t="str">
            <v>Boys - Girls U14 2500m</v>
          </cell>
        </row>
        <row r="190">
          <cell r="A190">
            <v>188</v>
          </cell>
          <cell r="B190" t="str">
            <v>F</v>
          </cell>
          <cell r="C190" t="str">
            <v>Aoibhe DEVANEY</v>
          </cell>
          <cell r="D190" t="str">
            <v>Clonliffe Harriers A.C.</v>
          </cell>
          <cell r="E190" t="str">
            <v>Boys - Girls U14 2500m</v>
          </cell>
        </row>
        <row r="191">
          <cell r="A191">
            <v>189</v>
          </cell>
          <cell r="B191" t="str">
            <v>M</v>
          </cell>
          <cell r="C191" t="str">
            <v>Adam PHELAN</v>
          </cell>
          <cell r="D191" t="str">
            <v>Clonliffe Harriers A.C.</v>
          </cell>
          <cell r="E191" t="str">
            <v>Boys - Girls U14 2500m</v>
          </cell>
        </row>
        <row r="192">
          <cell r="A192">
            <v>190</v>
          </cell>
          <cell r="B192" t="str">
            <v>M</v>
          </cell>
          <cell r="C192" t="str">
            <v>Elliot RYAN</v>
          </cell>
          <cell r="D192" t="str">
            <v>Clonliffe Harriers A.C.</v>
          </cell>
          <cell r="E192" t="str">
            <v>Boys - Girls U14 2500m</v>
          </cell>
        </row>
        <row r="193">
          <cell r="A193">
            <v>191</v>
          </cell>
          <cell r="B193" t="str">
            <v>F</v>
          </cell>
          <cell r="C193" t="str">
            <v>Rachel MCCARTHY</v>
          </cell>
          <cell r="D193" t="str">
            <v>Clonliffe Harriers A.C.</v>
          </cell>
          <cell r="E193" t="str">
            <v>Boys - Girls U14 2500m</v>
          </cell>
        </row>
        <row r="194">
          <cell r="A194">
            <v>192</v>
          </cell>
          <cell r="B194" t="str">
            <v>F</v>
          </cell>
          <cell r="C194" t="str">
            <v>Ailbhe CLERKIN</v>
          </cell>
          <cell r="D194" t="str">
            <v>Clonliffe Harriers A.C.</v>
          </cell>
          <cell r="E194" t="str">
            <v>Boys - Girls U14 2500m</v>
          </cell>
        </row>
        <row r="195">
          <cell r="A195">
            <v>193</v>
          </cell>
          <cell r="B195" t="str">
            <v>F</v>
          </cell>
          <cell r="C195" t="str">
            <v>Charlotte O'CONNOR</v>
          </cell>
          <cell r="D195" t="str">
            <v>Clonliffe Harriers A.C.</v>
          </cell>
          <cell r="E195" t="str">
            <v>Boys - Girls U14 2500m</v>
          </cell>
        </row>
        <row r="196">
          <cell r="A196">
            <v>194</v>
          </cell>
          <cell r="B196" t="str">
            <v>M</v>
          </cell>
          <cell r="C196" t="str">
            <v>Sam STEENSON</v>
          </cell>
          <cell r="D196" t="str">
            <v>Clonliffe Harriers A.C.</v>
          </cell>
          <cell r="E196" t="str">
            <v>Boys - Girls U14 2500m</v>
          </cell>
        </row>
        <row r="197">
          <cell r="A197">
            <v>195</v>
          </cell>
          <cell r="B197" t="str">
            <v>M</v>
          </cell>
          <cell r="C197" t="str">
            <v>Sean MCMAHON O'SHEA</v>
          </cell>
          <cell r="D197" t="str">
            <v>Clonliffe Harriers A.C.</v>
          </cell>
          <cell r="E197" t="str">
            <v>Boys - Girls U14 2500m</v>
          </cell>
        </row>
        <row r="198">
          <cell r="A198">
            <v>196</v>
          </cell>
          <cell r="B198" t="str">
            <v>M</v>
          </cell>
          <cell r="C198" t="str">
            <v>Oliver GALVIN</v>
          </cell>
          <cell r="D198" t="str">
            <v>Clonliffe Harriers A.C.</v>
          </cell>
          <cell r="E198" t="str">
            <v>Boys - Girls U14 2500m</v>
          </cell>
        </row>
        <row r="199">
          <cell r="A199">
            <v>197</v>
          </cell>
          <cell r="B199" t="str">
            <v>M</v>
          </cell>
          <cell r="C199" t="str">
            <v>Peter O SULLIVAN</v>
          </cell>
          <cell r="D199" t="str">
            <v>Clonliffe Harriers A.C.</v>
          </cell>
          <cell r="E199" t="str">
            <v>Boys - Girls U14 2500m</v>
          </cell>
        </row>
        <row r="200">
          <cell r="A200">
            <v>198</v>
          </cell>
          <cell r="B200" t="str">
            <v>F</v>
          </cell>
          <cell r="C200" t="str">
            <v>Kate GILL</v>
          </cell>
          <cell r="D200" t="str">
            <v>Clonliffe Harriers A.C.</v>
          </cell>
          <cell r="E200" t="str">
            <v>Boys - Girls U14 2500m</v>
          </cell>
        </row>
        <row r="201">
          <cell r="A201">
            <v>199</v>
          </cell>
          <cell r="B201" t="str">
            <v>M</v>
          </cell>
          <cell r="C201" t="str">
            <v>Aidan KANE</v>
          </cell>
          <cell r="D201" t="str">
            <v>Clonliffe Harriers A.C.</v>
          </cell>
          <cell r="E201" t="str">
            <v>Boys - Girls U14 2500m</v>
          </cell>
        </row>
        <row r="202">
          <cell r="A202">
            <v>200</v>
          </cell>
          <cell r="B202" t="str">
            <v>F</v>
          </cell>
          <cell r="C202" t="str">
            <v>Julia RZESZUTKO</v>
          </cell>
          <cell r="D202" t="str">
            <v>Clonliffe Harriers A.C.</v>
          </cell>
          <cell r="E202" t="str">
            <v>Boys - Girls U14 2500m</v>
          </cell>
        </row>
        <row r="203">
          <cell r="A203">
            <v>201</v>
          </cell>
          <cell r="B203" t="str">
            <v>F</v>
          </cell>
          <cell r="C203" t="str">
            <v>Rosie MOYLES</v>
          </cell>
          <cell r="D203" t="str">
            <v>Clonliffe Harriers A.C.</v>
          </cell>
          <cell r="E203" t="str">
            <v>Boys - Girls U14 2500m</v>
          </cell>
        </row>
        <row r="204">
          <cell r="A204">
            <v>202</v>
          </cell>
          <cell r="B204" t="str">
            <v>M</v>
          </cell>
          <cell r="C204" t="str">
            <v>Patrick RYAN</v>
          </cell>
          <cell r="D204" t="str">
            <v>Clonliffe Harriers A.C.</v>
          </cell>
          <cell r="E204" t="str">
            <v>Boys - Girls U14 2500m</v>
          </cell>
        </row>
        <row r="205">
          <cell r="A205">
            <v>203</v>
          </cell>
          <cell r="B205" t="str">
            <v>F</v>
          </cell>
          <cell r="C205" t="str">
            <v>Aliyah RIYAD</v>
          </cell>
          <cell r="D205" t="str">
            <v>Clonliffe Harriers A.C.</v>
          </cell>
          <cell r="E205" t="str">
            <v>Boys - Girls U14 2500m</v>
          </cell>
        </row>
        <row r="206">
          <cell r="A206">
            <v>204</v>
          </cell>
          <cell r="B206" t="str">
            <v>M</v>
          </cell>
          <cell r="C206" t="str">
            <v>Dylan LAWLER</v>
          </cell>
          <cell r="D206" t="str">
            <v>Clonliffe Harriers A.C.</v>
          </cell>
          <cell r="E206" t="str">
            <v>Boys - Girls U14 2500m</v>
          </cell>
        </row>
        <row r="207">
          <cell r="A207">
            <v>205</v>
          </cell>
          <cell r="B207" t="str">
            <v>M</v>
          </cell>
          <cell r="C207" t="str">
            <v>Conor KENNY</v>
          </cell>
          <cell r="D207" t="str">
            <v>Clonliffe Harriers A.C.</v>
          </cell>
          <cell r="E207" t="str">
            <v>Boys - Girls U14 2500m</v>
          </cell>
        </row>
        <row r="208">
          <cell r="A208">
            <v>206</v>
          </cell>
          <cell r="B208" t="str">
            <v>M</v>
          </cell>
          <cell r="C208" t="str">
            <v>Hayden KENNY</v>
          </cell>
          <cell r="D208" t="str">
            <v>Clonliffe Harriers A.C.</v>
          </cell>
          <cell r="E208" t="str">
            <v>Boys - Girls U14 2500m</v>
          </cell>
        </row>
        <row r="209">
          <cell r="A209">
            <v>207</v>
          </cell>
          <cell r="B209" t="str">
            <v>M</v>
          </cell>
          <cell r="C209" t="str">
            <v>Edward BLACQUE</v>
          </cell>
          <cell r="D209" t="str">
            <v>Clonliffe Harriers A.C.</v>
          </cell>
          <cell r="E209" t="str">
            <v>Boys - Girls U16 4000m</v>
          </cell>
        </row>
        <row r="210">
          <cell r="A210">
            <v>208</v>
          </cell>
          <cell r="B210" t="str">
            <v>M</v>
          </cell>
          <cell r="C210" t="str">
            <v>Cormac TYNAN</v>
          </cell>
          <cell r="D210" t="str">
            <v>Clonliffe Harriers A.C.</v>
          </cell>
          <cell r="E210" t="str">
            <v>Boys - Girls U16 4000m</v>
          </cell>
        </row>
        <row r="211">
          <cell r="A211">
            <v>209</v>
          </cell>
          <cell r="B211" t="str">
            <v>F</v>
          </cell>
          <cell r="C211" t="str">
            <v>Lucy MC FETRIDGE</v>
          </cell>
          <cell r="D211" t="str">
            <v>Clonliffe Harriers A.C.</v>
          </cell>
          <cell r="E211" t="str">
            <v>Boys - Girls U16 4000m</v>
          </cell>
        </row>
        <row r="212">
          <cell r="A212">
            <v>210</v>
          </cell>
          <cell r="B212" t="str">
            <v>F</v>
          </cell>
          <cell r="C212" t="str">
            <v>Sophie KERNAN</v>
          </cell>
          <cell r="D212" t="str">
            <v>Clonliffe Harriers A.C.</v>
          </cell>
          <cell r="E212" t="str">
            <v>Boys - Girls U16 4000m</v>
          </cell>
        </row>
        <row r="213">
          <cell r="A213">
            <v>211</v>
          </cell>
          <cell r="B213" t="str">
            <v>F</v>
          </cell>
          <cell r="C213" t="str">
            <v>Leah O REILLY</v>
          </cell>
          <cell r="D213" t="str">
            <v>Clonliffe Harriers A.C.</v>
          </cell>
          <cell r="E213" t="str">
            <v>Boys - Girls U16 4000m</v>
          </cell>
        </row>
        <row r="214">
          <cell r="A214">
            <v>212</v>
          </cell>
          <cell r="B214" t="str">
            <v>M</v>
          </cell>
          <cell r="C214" t="str">
            <v>Sean HENRY</v>
          </cell>
          <cell r="D214" t="str">
            <v>Clonliffe Harriers A.C.</v>
          </cell>
          <cell r="E214" t="str">
            <v>Boys - Girls U16 4000m</v>
          </cell>
        </row>
        <row r="215">
          <cell r="A215">
            <v>213</v>
          </cell>
          <cell r="B215" t="str">
            <v>M</v>
          </cell>
          <cell r="C215" t="str">
            <v>Fiachra O DONOVAN</v>
          </cell>
          <cell r="D215" t="str">
            <v>Clonliffe Harriers A.C.</v>
          </cell>
          <cell r="E215" t="str">
            <v>Boys - Girls U16 4000m</v>
          </cell>
        </row>
        <row r="216">
          <cell r="A216">
            <v>214</v>
          </cell>
          <cell r="B216" t="str">
            <v>M</v>
          </cell>
          <cell r="C216" t="str">
            <v>Joshua CHALMERS</v>
          </cell>
          <cell r="D216" t="str">
            <v>Clonliffe Harriers A.C.</v>
          </cell>
          <cell r="E216" t="str">
            <v>Boys - Girls U16 4000m</v>
          </cell>
        </row>
        <row r="217">
          <cell r="A217">
            <v>215</v>
          </cell>
          <cell r="B217" t="str">
            <v>M</v>
          </cell>
          <cell r="C217" t="str">
            <v>Devkiran KARTHA</v>
          </cell>
          <cell r="D217" t="str">
            <v>Clonliffe Harriers A.C.</v>
          </cell>
          <cell r="E217" t="str">
            <v>Boys - Girls U16 4000m</v>
          </cell>
        </row>
        <row r="218">
          <cell r="A218">
            <v>216</v>
          </cell>
          <cell r="B218" t="str">
            <v>F</v>
          </cell>
          <cell r="C218" t="str">
            <v>Mae Rose MASON</v>
          </cell>
          <cell r="D218" t="str">
            <v>Clonliffe Harriers A.C.</v>
          </cell>
          <cell r="E218" t="str">
            <v>Boys - Girls U16 4000m</v>
          </cell>
        </row>
        <row r="219">
          <cell r="A219">
            <v>217</v>
          </cell>
          <cell r="B219" t="str">
            <v>M</v>
          </cell>
          <cell r="C219" t="str">
            <v>Harry BOGAN</v>
          </cell>
          <cell r="D219" t="str">
            <v>Clonliffe Harriers A.C.</v>
          </cell>
          <cell r="E219" t="str">
            <v>U18 Boys 5000m</v>
          </cell>
        </row>
        <row r="220">
          <cell r="A220">
            <v>218</v>
          </cell>
          <cell r="B220" t="str">
            <v>M</v>
          </cell>
          <cell r="C220" t="str">
            <v>Jack MC DONNELL</v>
          </cell>
          <cell r="D220" t="str">
            <v>Clonliffe Harriers A.C.</v>
          </cell>
          <cell r="E220" t="str">
            <v>U18 Boys 5000m</v>
          </cell>
        </row>
        <row r="221">
          <cell r="A221">
            <v>219</v>
          </cell>
          <cell r="B221" t="str">
            <v>M</v>
          </cell>
          <cell r="C221" t="str">
            <v>Matei URSACHI</v>
          </cell>
          <cell r="D221" t="str">
            <v>Clonliffe Harriers A.C.</v>
          </cell>
          <cell r="E221" t="str">
            <v>U18 Boys 5000m</v>
          </cell>
        </row>
        <row r="222">
          <cell r="A222">
            <v>220</v>
          </cell>
          <cell r="B222" t="str">
            <v>M</v>
          </cell>
          <cell r="C222" t="str">
            <v>Liam ARTHUR</v>
          </cell>
          <cell r="D222" t="str">
            <v>Clonliffe Harriers A.C.</v>
          </cell>
          <cell r="E222" t="str">
            <v>U18 Boys 5000m</v>
          </cell>
        </row>
        <row r="223">
          <cell r="A223">
            <v>221</v>
          </cell>
          <cell r="B223" t="str">
            <v>M</v>
          </cell>
          <cell r="C223" t="str">
            <v>Jack QUINN</v>
          </cell>
          <cell r="D223" t="str">
            <v>Clonliffe Harriers A.C.</v>
          </cell>
          <cell r="E223" t="str">
            <v>U18 Boys 5000m</v>
          </cell>
        </row>
        <row r="224">
          <cell r="A224">
            <v>222</v>
          </cell>
          <cell r="B224" t="str">
            <v>M</v>
          </cell>
          <cell r="C224" t="str">
            <v>Rory QUILL</v>
          </cell>
          <cell r="D224" t="str">
            <v>Clonliffe Harriers A.C.</v>
          </cell>
          <cell r="E224" t="str">
            <v>U18 Boys 5000m</v>
          </cell>
        </row>
        <row r="225">
          <cell r="A225">
            <v>223</v>
          </cell>
          <cell r="B225" t="str">
            <v>M</v>
          </cell>
          <cell r="C225" t="str">
            <v>William WALSH</v>
          </cell>
          <cell r="D225" t="str">
            <v>Clonliffe Harriers A.C.</v>
          </cell>
          <cell r="E225" t="str">
            <v>U18 Boys 5000m</v>
          </cell>
        </row>
        <row r="226">
          <cell r="A226">
            <v>224</v>
          </cell>
          <cell r="B226" t="str">
            <v>M</v>
          </cell>
          <cell r="C226" t="str">
            <v>Aaron MURRAY</v>
          </cell>
          <cell r="D226" t="str">
            <v>Clonliffe Harriers A.C.</v>
          </cell>
          <cell r="E226" t="str">
            <v>U18 Boys 5000m</v>
          </cell>
        </row>
        <row r="227">
          <cell r="A227">
            <v>225</v>
          </cell>
          <cell r="B227" t="str">
            <v>M</v>
          </cell>
          <cell r="C227" t="str">
            <v>Tadhg COWLEY</v>
          </cell>
          <cell r="D227" t="str">
            <v>Clonliffe Harriers A.C.</v>
          </cell>
          <cell r="E227" t="str">
            <v>U18 Boys 5000m</v>
          </cell>
        </row>
        <row r="228">
          <cell r="A228">
            <v>226</v>
          </cell>
          <cell r="B228" t="str">
            <v>M</v>
          </cell>
          <cell r="C228" t="str">
            <v>Harry LYNAM</v>
          </cell>
          <cell r="D228" t="str">
            <v>Clonliffe Harriers A.C.</v>
          </cell>
          <cell r="E228" t="str">
            <v>U18 Boys 5000m</v>
          </cell>
        </row>
        <row r="229">
          <cell r="A229">
            <v>227</v>
          </cell>
          <cell r="B229" t="str">
            <v>M</v>
          </cell>
          <cell r="C229" t="str">
            <v>Aidan BENJACAR</v>
          </cell>
          <cell r="D229" t="str">
            <v>Clonliffe Harriers A.C.</v>
          </cell>
          <cell r="E229" t="str">
            <v>U18 Boys 5000m</v>
          </cell>
        </row>
        <row r="230">
          <cell r="A230">
            <v>228</v>
          </cell>
          <cell r="B230" t="str">
            <v>F</v>
          </cell>
          <cell r="C230" t="str">
            <v>Lorraine O'CONNOR</v>
          </cell>
          <cell r="D230" t="str">
            <v>Clonliffe Harriers A.C.</v>
          </cell>
          <cell r="E230" t="str">
            <v>U18 Girls 4000m</v>
          </cell>
        </row>
        <row r="231">
          <cell r="A231">
            <v>229</v>
          </cell>
          <cell r="B231" t="str">
            <v>F</v>
          </cell>
          <cell r="C231" t="str">
            <v>Emily BOLTON</v>
          </cell>
          <cell r="D231" t="str">
            <v>Clonliffe Harriers A.C.</v>
          </cell>
          <cell r="E231" t="str">
            <v>U18 Girls 4000m</v>
          </cell>
        </row>
        <row r="232">
          <cell r="A232">
            <v>230</v>
          </cell>
          <cell r="B232" t="str">
            <v>F</v>
          </cell>
          <cell r="C232" t="str">
            <v>Rebecca FINN</v>
          </cell>
          <cell r="D232" t="str">
            <v>Clonliffe Harriers A.C.</v>
          </cell>
          <cell r="E232" t="str">
            <v>U18 Girls 4000m</v>
          </cell>
        </row>
        <row r="233">
          <cell r="A233">
            <v>231</v>
          </cell>
          <cell r="B233" t="str">
            <v>F</v>
          </cell>
          <cell r="C233" t="str">
            <v>Harriet KENNY</v>
          </cell>
          <cell r="D233" t="str">
            <v>Clonliffe Harriers A.C.</v>
          </cell>
          <cell r="E233" t="str">
            <v>U18 Girls 4000m</v>
          </cell>
        </row>
        <row r="234">
          <cell r="A234">
            <v>232</v>
          </cell>
          <cell r="B234" t="str">
            <v>F</v>
          </cell>
          <cell r="C234" t="str">
            <v>Isla DUNCAN</v>
          </cell>
          <cell r="D234" t="str">
            <v>Clonliffe Harriers A.C.</v>
          </cell>
          <cell r="E234" t="str">
            <v>U18 Girls 4000m</v>
          </cell>
        </row>
        <row r="235">
          <cell r="A235">
            <v>233</v>
          </cell>
          <cell r="B235" t="str">
            <v>F</v>
          </cell>
          <cell r="C235" t="str">
            <v>Rachel ARDIFF</v>
          </cell>
          <cell r="D235" t="str">
            <v>Clonliffe Harriers A.C.</v>
          </cell>
          <cell r="E235" t="str">
            <v>U18 Girls 4000m</v>
          </cell>
        </row>
        <row r="236">
          <cell r="A236">
            <v>234</v>
          </cell>
          <cell r="B236" t="str">
            <v>F</v>
          </cell>
          <cell r="C236" t="str">
            <v>Hannah WALSH</v>
          </cell>
          <cell r="D236" t="str">
            <v>Clonliffe Harriers A.C.</v>
          </cell>
          <cell r="E236" t="str">
            <v>U18 Girls 4000m</v>
          </cell>
        </row>
        <row r="237">
          <cell r="A237">
            <v>235</v>
          </cell>
          <cell r="B237" t="str">
            <v>F</v>
          </cell>
          <cell r="C237" t="str">
            <v>Mya O REILLY</v>
          </cell>
          <cell r="D237" t="str">
            <v>Clonliffe Harriers A.C.</v>
          </cell>
          <cell r="E237" t="str">
            <v>U18 Girls 4000m</v>
          </cell>
        </row>
        <row r="238">
          <cell r="A238">
            <v>236</v>
          </cell>
          <cell r="B238" t="str">
            <v>F</v>
          </cell>
          <cell r="C238" t="str">
            <v>Sarah DOHERTY</v>
          </cell>
          <cell r="D238" t="str">
            <v>Clonliffe Harriers A.C.</v>
          </cell>
          <cell r="E238" t="str">
            <v>U18 Girls 4000m</v>
          </cell>
        </row>
        <row r="239">
          <cell r="A239">
            <v>237</v>
          </cell>
          <cell r="B239" t="str">
            <v>F</v>
          </cell>
          <cell r="C239" t="str">
            <v>Paige ELLIOT</v>
          </cell>
          <cell r="D239" t="str">
            <v>Clonliffe Harriers A.C.</v>
          </cell>
          <cell r="E239" t="str">
            <v>U18 Girls 4000m</v>
          </cell>
        </row>
        <row r="240">
          <cell r="A240">
            <v>238</v>
          </cell>
          <cell r="B240" t="str">
            <v>F</v>
          </cell>
          <cell r="C240" t="str">
            <v>Goda BUIVYDYTE</v>
          </cell>
          <cell r="D240" t="str">
            <v>Clonliffe Harriers A.C.</v>
          </cell>
          <cell r="E240" t="str">
            <v>U18 Girls 4000m</v>
          </cell>
        </row>
        <row r="241">
          <cell r="A241">
            <v>239</v>
          </cell>
          <cell r="B241" t="str">
            <v>M</v>
          </cell>
          <cell r="C241" t="str">
            <v>Jamie LOSCHER-CASSIDY</v>
          </cell>
          <cell r="D241" t="str">
            <v>Crusaders A.C.</v>
          </cell>
          <cell r="E241" t="str">
            <v>Boys - Girls U10 1000m</v>
          </cell>
        </row>
        <row r="242">
          <cell r="A242">
            <v>240</v>
          </cell>
          <cell r="B242" t="str">
            <v>M</v>
          </cell>
          <cell r="C242" t="str">
            <v>Patrick LOSCHER-CASSIDY</v>
          </cell>
          <cell r="D242" t="str">
            <v>Crusaders A.C.</v>
          </cell>
          <cell r="E242" t="str">
            <v>Boys - Girls U10 1000m</v>
          </cell>
        </row>
        <row r="243">
          <cell r="A243">
            <v>241</v>
          </cell>
          <cell r="B243" t="str">
            <v>M</v>
          </cell>
          <cell r="C243" t="str">
            <v>Edward SHIELDS</v>
          </cell>
          <cell r="D243" t="str">
            <v>Crusaders A.C.</v>
          </cell>
          <cell r="E243" t="str">
            <v>Boys - Girls U10 1000m</v>
          </cell>
        </row>
        <row r="244">
          <cell r="A244">
            <v>242</v>
          </cell>
          <cell r="B244" t="str">
            <v>M</v>
          </cell>
          <cell r="C244" t="str">
            <v>William MEYRICK</v>
          </cell>
          <cell r="D244" t="str">
            <v>Crusaders A.C.</v>
          </cell>
          <cell r="E244" t="str">
            <v>Boys - Girls U10 1000m</v>
          </cell>
        </row>
        <row r="245">
          <cell r="A245">
            <v>243</v>
          </cell>
          <cell r="B245" t="str">
            <v>M</v>
          </cell>
          <cell r="C245" t="str">
            <v>Andrew CERVI</v>
          </cell>
          <cell r="D245" t="str">
            <v>Crusaders A.C.</v>
          </cell>
          <cell r="E245" t="str">
            <v>Boys - Girls U10 1000m</v>
          </cell>
        </row>
        <row r="246">
          <cell r="A246">
            <v>244</v>
          </cell>
          <cell r="B246" t="str">
            <v>M</v>
          </cell>
          <cell r="C246" t="str">
            <v>Abir RANE</v>
          </cell>
          <cell r="D246" t="str">
            <v>Crusaders A.C.</v>
          </cell>
          <cell r="E246" t="str">
            <v>Boys - Girls U10 1000m</v>
          </cell>
        </row>
        <row r="247">
          <cell r="A247">
            <v>245</v>
          </cell>
          <cell r="B247" t="str">
            <v>F</v>
          </cell>
          <cell r="C247" t="str">
            <v>Cora O'REILLY</v>
          </cell>
          <cell r="D247" t="str">
            <v>Crusaders A.C.</v>
          </cell>
          <cell r="E247" t="str">
            <v>Boys - Girls U10 1000m</v>
          </cell>
        </row>
        <row r="248">
          <cell r="A248">
            <v>246</v>
          </cell>
          <cell r="B248" t="str">
            <v>F</v>
          </cell>
          <cell r="C248" t="str">
            <v>Muireann O'REILLY</v>
          </cell>
          <cell r="D248" t="str">
            <v>Crusaders A.C.</v>
          </cell>
          <cell r="E248" t="str">
            <v>Boys - Girls U10 1000m</v>
          </cell>
        </row>
        <row r="249">
          <cell r="A249">
            <v>247</v>
          </cell>
          <cell r="B249" t="str">
            <v>F</v>
          </cell>
          <cell r="C249" t="str">
            <v>Rosie OSHAUGHNESSY</v>
          </cell>
          <cell r="D249" t="str">
            <v>Crusaders A.C.</v>
          </cell>
          <cell r="E249" t="str">
            <v>Boys - Girls U10 1000m</v>
          </cell>
        </row>
        <row r="250">
          <cell r="A250">
            <v>248</v>
          </cell>
          <cell r="B250" t="str">
            <v>F</v>
          </cell>
          <cell r="C250" t="str">
            <v>Eabha CORRIGAN O’BYRNE</v>
          </cell>
          <cell r="D250" t="str">
            <v>Crusaders A.C.</v>
          </cell>
          <cell r="E250" t="str">
            <v>Boys - Girls U12 2000m</v>
          </cell>
        </row>
        <row r="251">
          <cell r="A251">
            <v>249</v>
          </cell>
          <cell r="B251" t="str">
            <v>M</v>
          </cell>
          <cell r="C251" t="str">
            <v>Daragh LOSCHER-CASSIDY</v>
          </cell>
          <cell r="D251" t="str">
            <v>Crusaders A.C.</v>
          </cell>
          <cell r="E251" t="str">
            <v>Boys - Girls U12 2000m</v>
          </cell>
        </row>
        <row r="252">
          <cell r="A252">
            <v>250</v>
          </cell>
          <cell r="B252" t="str">
            <v>F</v>
          </cell>
          <cell r="C252" t="str">
            <v>Nil AKSU</v>
          </cell>
          <cell r="D252" t="str">
            <v>Crusaders A.C.</v>
          </cell>
          <cell r="E252" t="str">
            <v>Boys - Girls U12 2000m</v>
          </cell>
        </row>
        <row r="253">
          <cell r="A253">
            <v>251</v>
          </cell>
          <cell r="B253" t="str">
            <v>F</v>
          </cell>
          <cell r="C253" t="str">
            <v>Rosie WOODS</v>
          </cell>
          <cell r="D253" t="str">
            <v>Crusaders A.C.</v>
          </cell>
          <cell r="E253" t="str">
            <v>Boys - Girls U12 2000m</v>
          </cell>
        </row>
        <row r="254">
          <cell r="A254">
            <v>252</v>
          </cell>
          <cell r="B254" t="str">
            <v>F</v>
          </cell>
          <cell r="C254" t="str">
            <v>Alice BEDDY</v>
          </cell>
          <cell r="D254" t="str">
            <v>Crusaders A.C.</v>
          </cell>
          <cell r="E254" t="str">
            <v>Boys - Girls U12 2000m</v>
          </cell>
        </row>
        <row r="255">
          <cell r="A255">
            <v>253</v>
          </cell>
          <cell r="B255" t="str">
            <v>M</v>
          </cell>
          <cell r="C255" t="str">
            <v>Rian HEALY</v>
          </cell>
          <cell r="D255" t="str">
            <v>Crusaders A.C.</v>
          </cell>
          <cell r="E255" t="str">
            <v>Boys - Girls U12 2000m</v>
          </cell>
        </row>
        <row r="256">
          <cell r="A256">
            <v>254</v>
          </cell>
          <cell r="B256" t="str">
            <v>F</v>
          </cell>
          <cell r="C256" t="str">
            <v>Ava CERVI</v>
          </cell>
          <cell r="D256" t="str">
            <v>Crusaders A.C.</v>
          </cell>
          <cell r="E256" t="str">
            <v>Boys - Girls U12 2000m</v>
          </cell>
        </row>
        <row r="257">
          <cell r="A257">
            <v>255</v>
          </cell>
          <cell r="B257" t="str">
            <v>F</v>
          </cell>
          <cell r="C257" t="str">
            <v>Elizabeth MEYRICK</v>
          </cell>
          <cell r="D257" t="str">
            <v>Crusaders A.C.</v>
          </cell>
          <cell r="E257" t="str">
            <v>Boys - Girls U12 2000m</v>
          </cell>
        </row>
        <row r="258">
          <cell r="A258">
            <v>256</v>
          </cell>
          <cell r="B258" t="str">
            <v>F</v>
          </cell>
          <cell r="C258" t="str">
            <v>Nina CAREY</v>
          </cell>
          <cell r="D258" t="str">
            <v>Crusaders A.C.</v>
          </cell>
          <cell r="E258" t="str">
            <v>Boys - Girls U12 2000m</v>
          </cell>
        </row>
        <row r="259">
          <cell r="A259">
            <v>257</v>
          </cell>
          <cell r="B259" t="str">
            <v>M</v>
          </cell>
          <cell r="C259" t="str">
            <v>Robert SHIELDS</v>
          </cell>
          <cell r="D259" t="str">
            <v>Crusaders A.C.</v>
          </cell>
          <cell r="E259" t="str">
            <v>Boys - Girls U12 2000m</v>
          </cell>
        </row>
        <row r="260">
          <cell r="A260">
            <v>258</v>
          </cell>
          <cell r="B260" t="str">
            <v>F</v>
          </cell>
          <cell r="C260" t="str">
            <v>Sarah FITZPATRICK</v>
          </cell>
          <cell r="D260" t="str">
            <v>Crusaders A.C.</v>
          </cell>
          <cell r="E260" t="str">
            <v>Boys - Girls U12 2000m</v>
          </cell>
        </row>
        <row r="261">
          <cell r="A261">
            <v>259</v>
          </cell>
          <cell r="B261" t="str">
            <v>M</v>
          </cell>
          <cell r="C261" t="str">
            <v>Zach MONAHAN</v>
          </cell>
          <cell r="D261" t="str">
            <v>Crusaders A.C.</v>
          </cell>
          <cell r="E261" t="str">
            <v>Boys - Girls U12 2000m</v>
          </cell>
        </row>
        <row r="262">
          <cell r="A262">
            <v>260</v>
          </cell>
          <cell r="B262" t="str">
            <v>F</v>
          </cell>
          <cell r="C262" t="str">
            <v>Ira RANE</v>
          </cell>
          <cell r="D262" t="str">
            <v>Crusaders A.C.</v>
          </cell>
          <cell r="E262" t="str">
            <v>Boys - Girls U12 2000m</v>
          </cell>
        </row>
        <row r="263">
          <cell r="A263">
            <v>261</v>
          </cell>
          <cell r="B263" t="str">
            <v>F</v>
          </cell>
          <cell r="C263" t="str">
            <v>Cara LALOR</v>
          </cell>
          <cell r="D263" t="str">
            <v>Crusaders A.C.</v>
          </cell>
          <cell r="E263" t="str">
            <v>Boys - Girls U12 2000m</v>
          </cell>
        </row>
        <row r="264">
          <cell r="A264">
            <v>262</v>
          </cell>
          <cell r="B264" t="str">
            <v>F</v>
          </cell>
          <cell r="C264" t="str">
            <v>Io PANTERI</v>
          </cell>
          <cell r="D264" t="str">
            <v>Crusaders A.C.</v>
          </cell>
          <cell r="E264" t="str">
            <v>Boys - Girls U12 2000m</v>
          </cell>
        </row>
        <row r="265">
          <cell r="A265">
            <v>263</v>
          </cell>
          <cell r="B265" t="str">
            <v>F</v>
          </cell>
          <cell r="C265" t="str">
            <v>Abigail OSHAUGHNESSY</v>
          </cell>
          <cell r="D265" t="str">
            <v>Crusaders A.C.</v>
          </cell>
          <cell r="E265" t="str">
            <v>Boys - Girls U12 2000m</v>
          </cell>
        </row>
        <row r="266">
          <cell r="A266">
            <v>264</v>
          </cell>
          <cell r="B266" t="str">
            <v>M</v>
          </cell>
          <cell r="C266" t="str">
            <v>Matthew GATELY</v>
          </cell>
          <cell r="D266" t="str">
            <v>Crusaders A.C.</v>
          </cell>
          <cell r="E266" t="str">
            <v>Boys - Girls U12 2000m</v>
          </cell>
        </row>
        <row r="267">
          <cell r="A267">
            <v>265</v>
          </cell>
          <cell r="B267" t="str">
            <v>F</v>
          </cell>
          <cell r="C267" t="str">
            <v>Sophie WILSON</v>
          </cell>
          <cell r="D267" t="str">
            <v>Crusaders A.C.</v>
          </cell>
          <cell r="E267" t="str">
            <v>Boys - Girls U12 2000m</v>
          </cell>
        </row>
        <row r="268">
          <cell r="A268">
            <v>266</v>
          </cell>
          <cell r="B268" t="str">
            <v>F</v>
          </cell>
          <cell r="C268" t="str">
            <v>Cate BEDDY</v>
          </cell>
          <cell r="D268" t="str">
            <v>Crusaders A.C.</v>
          </cell>
          <cell r="E268" t="str">
            <v>Boys - Girls U14 2500m</v>
          </cell>
        </row>
        <row r="269">
          <cell r="A269">
            <v>267</v>
          </cell>
          <cell r="B269" t="str">
            <v>M</v>
          </cell>
          <cell r="C269" t="str">
            <v>Oisin HEALY</v>
          </cell>
          <cell r="D269" t="str">
            <v>Crusaders A.C.</v>
          </cell>
          <cell r="E269" t="str">
            <v>Boys - Girls U14 2500m</v>
          </cell>
        </row>
        <row r="270">
          <cell r="A270">
            <v>268</v>
          </cell>
          <cell r="B270" t="str">
            <v>M</v>
          </cell>
          <cell r="C270" t="str">
            <v>Freddie SHIELDS</v>
          </cell>
          <cell r="D270" t="str">
            <v>Crusaders A.C.</v>
          </cell>
          <cell r="E270" t="str">
            <v>Boys - Girls U14 2500m</v>
          </cell>
        </row>
        <row r="271">
          <cell r="A271">
            <v>269</v>
          </cell>
          <cell r="B271" t="str">
            <v>F</v>
          </cell>
          <cell r="C271" t="str">
            <v>Eva LALOR</v>
          </cell>
          <cell r="D271" t="str">
            <v>Crusaders A.C.</v>
          </cell>
          <cell r="E271" t="str">
            <v>Boys - Girls U14 2500m</v>
          </cell>
        </row>
        <row r="272">
          <cell r="A272">
            <v>270</v>
          </cell>
          <cell r="B272" t="str">
            <v>M</v>
          </cell>
          <cell r="C272" t="str">
            <v>Hector MCDONNELL</v>
          </cell>
          <cell r="D272" t="str">
            <v>Crusaders A.C.</v>
          </cell>
          <cell r="E272" t="str">
            <v>Boys - Girls U14 2500m</v>
          </cell>
        </row>
        <row r="273">
          <cell r="A273">
            <v>271</v>
          </cell>
          <cell r="B273" t="str">
            <v>M</v>
          </cell>
          <cell r="C273" t="str">
            <v>Danny SHINE</v>
          </cell>
          <cell r="D273" t="str">
            <v>Crusaders A.C.</v>
          </cell>
          <cell r="E273" t="str">
            <v>Boys - Girls U16 4000m</v>
          </cell>
        </row>
        <row r="274">
          <cell r="A274">
            <v>272</v>
          </cell>
          <cell r="B274" t="str">
            <v>F</v>
          </cell>
          <cell r="C274" t="str">
            <v>Charlotte SHIELDS</v>
          </cell>
          <cell r="D274" t="str">
            <v>Crusaders A.C.</v>
          </cell>
          <cell r="E274" t="str">
            <v>Boys - Girls U16 4000m</v>
          </cell>
        </row>
        <row r="275">
          <cell r="A275">
            <v>273</v>
          </cell>
          <cell r="B275" t="str">
            <v>M</v>
          </cell>
          <cell r="C275" t="str">
            <v>Senan MCDONNELL</v>
          </cell>
          <cell r="D275" t="str">
            <v>Crusaders A.C.</v>
          </cell>
          <cell r="E275" t="str">
            <v>Boys - Girls U16 4000m</v>
          </cell>
        </row>
        <row r="276">
          <cell r="A276">
            <v>274</v>
          </cell>
          <cell r="B276" t="str">
            <v>M</v>
          </cell>
          <cell r="C276" t="str">
            <v>Lucas RYAN</v>
          </cell>
          <cell r="D276" t="str">
            <v>Crusaders A.C.</v>
          </cell>
          <cell r="E276" t="str">
            <v>U18 Boys 5000m</v>
          </cell>
        </row>
        <row r="277">
          <cell r="A277">
            <v>275</v>
          </cell>
          <cell r="B277" t="str">
            <v>M</v>
          </cell>
          <cell r="C277" t="str">
            <v>Sam QUINN</v>
          </cell>
          <cell r="D277" t="str">
            <v>Donore Harriers A.C.</v>
          </cell>
          <cell r="E277" t="str">
            <v>Boys - Girls U10 1000m</v>
          </cell>
        </row>
        <row r="278">
          <cell r="A278">
            <v>276</v>
          </cell>
          <cell r="B278" t="str">
            <v>F</v>
          </cell>
          <cell r="C278" t="str">
            <v>Maeve MCGING</v>
          </cell>
          <cell r="D278" t="str">
            <v>Donore Harriers A.C.</v>
          </cell>
          <cell r="E278" t="str">
            <v>Boys - Girls U10 1000m</v>
          </cell>
        </row>
        <row r="279">
          <cell r="A279">
            <v>277</v>
          </cell>
          <cell r="B279" t="str">
            <v>F</v>
          </cell>
          <cell r="C279" t="str">
            <v>Ellarose BARRY</v>
          </cell>
          <cell r="D279" t="str">
            <v>Donore Harriers A.C.</v>
          </cell>
          <cell r="E279" t="str">
            <v>Boys - Girls U10 1000m</v>
          </cell>
        </row>
        <row r="280">
          <cell r="A280">
            <v>278</v>
          </cell>
          <cell r="B280" t="str">
            <v>M</v>
          </cell>
          <cell r="C280" t="str">
            <v>Felix O DONOGHUE</v>
          </cell>
          <cell r="D280" t="str">
            <v>Donore Harriers A.C.</v>
          </cell>
          <cell r="E280" t="str">
            <v>Boys - Girls U10 1000m</v>
          </cell>
        </row>
        <row r="281">
          <cell r="A281">
            <v>279</v>
          </cell>
          <cell r="B281" t="str">
            <v>F</v>
          </cell>
          <cell r="C281" t="str">
            <v>Nina QUINTERO RYAN</v>
          </cell>
          <cell r="D281" t="str">
            <v>Donore Harriers A.C.</v>
          </cell>
          <cell r="E281" t="str">
            <v>Boys - Girls U10 1000m</v>
          </cell>
        </row>
        <row r="282">
          <cell r="A282">
            <v>280</v>
          </cell>
          <cell r="B282" t="str">
            <v>F</v>
          </cell>
          <cell r="C282" t="str">
            <v>Dalia COMISKEY O'KEEFFE</v>
          </cell>
          <cell r="D282" t="str">
            <v>Donore Harriers A.C.</v>
          </cell>
          <cell r="E282" t="str">
            <v>Boys - Girls U10 1000m</v>
          </cell>
        </row>
        <row r="283">
          <cell r="A283">
            <v>281</v>
          </cell>
          <cell r="B283" t="str">
            <v>M</v>
          </cell>
          <cell r="C283" t="str">
            <v>Rian AKINSETE</v>
          </cell>
          <cell r="D283" t="str">
            <v>Donore Harriers A.C.</v>
          </cell>
          <cell r="E283" t="str">
            <v>Boys - Girls U10 1000m</v>
          </cell>
        </row>
        <row r="284">
          <cell r="A284">
            <v>282</v>
          </cell>
          <cell r="B284" t="str">
            <v>M</v>
          </cell>
          <cell r="C284" t="str">
            <v>Hugo BROCK</v>
          </cell>
          <cell r="D284" t="str">
            <v>Donore Harriers A.C.</v>
          </cell>
          <cell r="E284" t="str">
            <v>Boys - Girls U10 1000m</v>
          </cell>
        </row>
        <row r="285">
          <cell r="A285">
            <v>283</v>
          </cell>
          <cell r="B285" t="str">
            <v>M</v>
          </cell>
          <cell r="C285" t="str">
            <v>Macdara LAIRD</v>
          </cell>
          <cell r="D285" t="str">
            <v>Donore Harriers A.C.</v>
          </cell>
          <cell r="E285" t="str">
            <v>Boys - Girls U10 1000m</v>
          </cell>
        </row>
        <row r="286">
          <cell r="A286">
            <v>284</v>
          </cell>
          <cell r="B286" t="str">
            <v>M</v>
          </cell>
          <cell r="C286" t="str">
            <v>Eli HENLEY-WILLIS</v>
          </cell>
          <cell r="D286" t="str">
            <v>Donore Harriers A.C.</v>
          </cell>
          <cell r="E286" t="str">
            <v>Boys - Girls U12 2000m</v>
          </cell>
        </row>
        <row r="287">
          <cell r="A287">
            <v>285</v>
          </cell>
          <cell r="B287" t="str">
            <v>F</v>
          </cell>
          <cell r="C287" t="str">
            <v>Matilda REILLY</v>
          </cell>
          <cell r="D287" t="str">
            <v>Donore Harriers A.C.</v>
          </cell>
          <cell r="E287" t="str">
            <v>Boys - Girls U12 2000m</v>
          </cell>
        </row>
        <row r="288">
          <cell r="A288">
            <v>286</v>
          </cell>
          <cell r="B288" t="str">
            <v>F</v>
          </cell>
          <cell r="C288" t="str">
            <v>Sally MC GOWAN</v>
          </cell>
          <cell r="D288" t="str">
            <v>Donore Harriers A.C.</v>
          </cell>
          <cell r="E288" t="str">
            <v>Boys - Girls U12 2000m</v>
          </cell>
        </row>
        <row r="289">
          <cell r="A289">
            <v>287</v>
          </cell>
          <cell r="B289" t="str">
            <v>M</v>
          </cell>
          <cell r="C289" t="str">
            <v>Ruairì QUINN</v>
          </cell>
          <cell r="D289" t="str">
            <v>Donore Harriers A.C.</v>
          </cell>
          <cell r="E289" t="str">
            <v>Boys - Girls U12 2000m</v>
          </cell>
        </row>
        <row r="290">
          <cell r="A290">
            <v>288</v>
          </cell>
          <cell r="B290" t="str">
            <v>F</v>
          </cell>
          <cell r="C290" t="str">
            <v>Ciara MULLINS</v>
          </cell>
          <cell r="D290" t="str">
            <v>Donore Harriers A.C.</v>
          </cell>
          <cell r="E290" t="str">
            <v>Boys - Girls U12 2000m</v>
          </cell>
        </row>
        <row r="291">
          <cell r="A291">
            <v>289</v>
          </cell>
          <cell r="B291" t="str">
            <v>M</v>
          </cell>
          <cell r="C291" t="str">
            <v>Ray ARMSTRONG</v>
          </cell>
          <cell r="D291" t="str">
            <v>Donore Harriers A.C.</v>
          </cell>
          <cell r="E291" t="str">
            <v>Boys - Girls U12 2000m</v>
          </cell>
        </row>
        <row r="292">
          <cell r="A292">
            <v>290</v>
          </cell>
          <cell r="B292" t="str">
            <v>F</v>
          </cell>
          <cell r="C292" t="str">
            <v>Zara HOLMES</v>
          </cell>
          <cell r="D292" t="str">
            <v>Donore Harriers A.C.</v>
          </cell>
          <cell r="E292" t="str">
            <v>Boys - Girls U12 2000m</v>
          </cell>
        </row>
        <row r="293">
          <cell r="A293">
            <v>291</v>
          </cell>
          <cell r="B293" t="str">
            <v>M</v>
          </cell>
          <cell r="C293" t="str">
            <v>Martin MURPHY</v>
          </cell>
          <cell r="D293" t="str">
            <v>Donore Harriers A.C.</v>
          </cell>
          <cell r="E293" t="str">
            <v>Boys - Girls U12 2000m</v>
          </cell>
        </row>
        <row r="294">
          <cell r="A294">
            <v>292</v>
          </cell>
          <cell r="B294" t="str">
            <v>F</v>
          </cell>
          <cell r="C294" t="str">
            <v>Lana QUINTERO RYAN</v>
          </cell>
          <cell r="D294" t="str">
            <v>Donore Harriers A.C.</v>
          </cell>
          <cell r="E294" t="str">
            <v>Boys - Girls U12 2000m</v>
          </cell>
        </row>
        <row r="295">
          <cell r="A295">
            <v>293</v>
          </cell>
          <cell r="B295" t="str">
            <v>M</v>
          </cell>
          <cell r="C295" t="str">
            <v>Shea CLIFFORD</v>
          </cell>
          <cell r="D295" t="str">
            <v>Donore Harriers A.C.</v>
          </cell>
          <cell r="E295" t="str">
            <v>Boys - Girls U12 2000m</v>
          </cell>
        </row>
        <row r="296">
          <cell r="A296">
            <v>294</v>
          </cell>
          <cell r="B296" t="str">
            <v>M</v>
          </cell>
          <cell r="C296" t="str">
            <v>Lorcan MAHON</v>
          </cell>
          <cell r="D296" t="str">
            <v>Donore Harriers A.C.</v>
          </cell>
          <cell r="E296" t="str">
            <v>Boys - Girls U12 2000m</v>
          </cell>
        </row>
        <row r="297">
          <cell r="A297">
            <v>295</v>
          </cell>
          <cell r="B297" t="str">
            <v>F</v>
          </cell>
          <cell r="C297" t="str">
            <v>Indie HUNT</v>
          </cell>
          <cell r="D297" t="str">
            <v>Donore Harriers A.C.</v>
          </cell>
          <cell r="E297" t="str">
            <v>Boys - Girls U12 2000m</v>
          </cell>
        </row>
        <row r="298">
          <cell r="A298">
            <v>296</v>
          </cell>
          <cell r="B298" t="str">
            <v>M</v>
          </cell>
          <cell r="C298" t="str">
            <v>Mark NUNAN</v>
          </cell>
          <cell r="D298" t="str">
            <v>Donore Harriers A.C.</v>
          </cell>
          <cell r="E298" t="str">
            <v>Boys - Girls U14 2500m</v>
          </cell>
        </row>
        <row r="299">
          <cell r="A299">
            <v>297</v>
          </cell>
          <cell r="B299" t="str">
            <v>M</v>
          </cell>
          <cell r="C299" t="str">
            <v>Harry O NEILL</v>
          </cell>
          <cell r="D299" t="str">
            <v>Donore Harriers A.C.</v>
          </cell>
          <cell r="E299" t="str">
            <v>Boys - Girls U14 2500m</v>
          </cell>
        </row>
        <row r="300">
          <cell r="A300">
            <v>298</v>
          </cell>
          <cell r="B300" t="str">
            <v>M</v>
          </cell>
          <cell r="C300" t="str">
            <v>Max HENLEY-WILLIS</v>
          </cell>
          <cell r="D300" t="str">
            <v>Donore Harriers A.C.</v>
          </cell>
          <cell r="E300" t="str">
            <v>Boys - Girls U14 2500m</v>
          </cell>
        </row>
        <row r="301">
          <cell r="A301">
            <v>299</v>
          </cell>
          <cell r="B301" t="str">
            <v>F</v>
          </cell>
          <cell r="C301" t="str">
            <v>Lola NAGLE MULLALLY</v>
          </cell>
          <cell r="D301" t="str">
            <v>Donore Harriers A.C.</v>
          </cell>
          <cell r="E301" t="str">
            <v>Boys - Girls U14 2500m</v>
          </cell>
        </row>
        <row r="302">
          <cell r="A302">
            <v>300</v>
          </cell>
          <cell r="B302" t="str">
            <v>F</v>
          </cell>
          <cell r="C302" t="str">
            <v>Tess O DONOHOE</v>
          </cell>
          <cell r="D302" t="str">
            <v>Donore Harriers A.C.</v>
          </cell>
          <cell r="E302" t="str">
            <v>Boys - Girls U14 2500m</v>
          </cell>
        </row>
        <row r="303">
          <cell r="A303">
            <v>301</v>
          </cell>
          <cell r="B303" t="str">
            <v>F</v>
          </cell>
          <cell r="C303" t="str">
            <v>Anna WHELAN</v>
          </cell>
          <cell r="D303" t="str">
            <v>Donore Harriers A.C.</v>
          </cell>
          <cell r="E303" t="str">
            <v>Boys - Girls U14 2500m</v>
          </cell>
        </row>
        <row r="304">
          <cell r="A304">
            <v>302</v>
          </cell>
          <cell r="B304" t="str">
            <v>F</v>
          </cell>
          <cell r="C304" t="str">
            <v>Hannah KELLY</v>
          </cell>
          <cell r="D304" t="str">
            <v>Donore Harriers A.C.</v>
          </cell>
          <cell r="E304" t="str">
            <v>Boys - Girls U14 2500m</v>
          </cell>
        </row>
        <row r="305">
          <cell r="A305">
            <v>303</v>
          </cell>
          <cell r="B305" t="str">
            <v>M</v>
          </cell>
          <cell r="C305" t="str">
            <v>Jedd FANNING</v>
          </cell>
          <cell r="D305" t="str">
            <v>Donore Harriers A.C.</v>
          </cell>
          <cell r="E305" t="str">
            <v>Boys - Girls U14 2500m</v>
          </cell>
        </row>
        <row r="306">
          <cell r="A306">
            <v>304</v>
          </cell>
          <cell r="B306" t="str">
            <v>M</v>
          </cell>
          <cell r="C306" t="str">
            <v>Conor O HARA</v>
          </cell>
          <cell r="D306" t="str">
            <v>Donore Harriers A.C.</v>
          </cell>
          <cell r="E306" t="str">
            <v>Boys - Girls U14 2500m</v>
          </cell>
        </row>
        <row r="307">
          <cell r="A307">
            <v>305</v>
          </cell>
          <cell r="B307" t="str">
            <v>M</v>
          </cell>
          <cell r="C307" t="str">
            <v>Tighe MORRIS</v>
          </cell>
          <cell r="D307" t="str">
            <v>Donore Harriers A.C.</v>
          </cell>
          <cell r="E307" t="str">
            <v>Boys - Girls U14 2500m</v>
          </cell>
        </row>
        <row r="308">
          <cell r="A308">
            <v>306</v>
          </cell>
          <cell r="B308" t="str">
            <v>M</v>
          </cell>
          <cell r="C308" t="str">
            <v>Eoghan GREENE</v>
          </cell>
          <cell r="D308" t="str">
            <v>Donore Harriers A.C.</v>
          </cell>
          <cell r="E308" t="str">
            <v>Boys - Girls U14 2500m</v>
          </cell>
        </row>
        <row r="309">
          <cell r="A309">
            <v>307</v>
          </cell>
          <cell r="B309" t="str">
            <v>F</v>
          </cell>
          <cell r="C309" t="str">
            <v>Cyana HOLMES</v>
          </cell>
          <cell r="D309" t="str">
            <v>Donore Harriers A.C.</v>
          </cell>
          <cell r="E309" t="str">
            <v>Boys - Girls U14 2500m</v>
          </cell>
        </row>
        <row r="310">
          <cell r="A310">
            <v>308</v>
          </cell>
          <cell r="B310" t="str">
            <v>F</v>
          </cell>
          <cell r="C310" t="str">
            <v>Sophia SHANNON</v>
          </cell>
          <cell r="D310" t="str">
            <v>Donore Harriers A.C.</v>
          </cell>
          <cell r="E310" t="str">
            <v>Boys - Girls U14 2500m</v>
          </cell>
        </row>
        <row r="311">
          <cell r="A311">
            <v>309</v>
          </cell>
          <cell r="B311" t="str">
            <v>F</v>
          </cell>
          <cell r="C311" t="str">
            <v>Faith KOMOLAFE</v>
          </cell>
          <cell r="D311" t="str">
            <v>Donore Harriers A.C.</v>
          </cell>
          <cell r="E311" t="str">
            <v>Boys - Girls U14 2500m</v>
          </cell>
        </row>
        <row r="312">
          <cell r="A312">
            <v>310</v>
          </cell>
          <cell r="B312" t="str">
            <v>M</v>
          </cell>
          <cell r="C312" t="str">
            <v>Charlie O NEILL</v>
          </cell>
          <cell r="D312" t="str">
            <v>Donore Harriers A.C.</v>
          </cell>
          <cell r="E312" t="str">
            <v>Boys - Girls U16 4000m</v>
          </cell>
        </row>
        <row r="313">
          <cell r="A313">
            <v>311</v>
          </cell>
          <cell r="B313" t="str">
            <v>M</v>
          </cell>
          <cell r="C313" t="str">
            <v>James O HANLON</v>
          </cell>
          <cell r="D313" t="str">
            <v>Donore Harriers A.C.</v>
          </cell>
          <cell r="E313" t="str">
            <v>Boys - Girls U16 4000m</v>
          </cell>
        </row>
        <row r="314">
          <cell r="A314">
            <v>312</v>
          </cell>
          <cell r="B314" t="str">
            <v>M</v>
          </cell>
          <cell r="C314" t="str">
            <v>Eoin MOONEY</v>
          </cell>
          <cell r="D314" t="str">
            <v>Donore Harriers A.C.</v>
          </cell>
          <cell r="E314" t="str">
            <v>Boys - Girls U16 4000m</v>
          </cell>
        </row>
        <row r="315">
          <cell r="A315">
            <v>313</v>
          </cell>
          <cell r="B315" t="str">
            <v>F</v>
          </cell>
          <cell r="C315" t="str">
            <v>Lily CLARKE HANRAHAN</v>
          </cell>
          <cell r="D315" t="str">
            <v>Donore Harriers A.C.</v>
          </cell>
          <cell r="E315" t="str">
            <v>Boys - Girls U16 4000m</v>
          </cell>
        </row>
        <row r="316">
          <cell r="A316">
            <v>314</v>
          </cell>
          <cell r="B316" t="str">
            <v>F</v>
          </cell>
          <cell r="C316" t="str">
            <v>Rosie-May MORRIS</v>
          </cell>
          <cell r="D316" t="str">
            <v>Donore Harriers A.C.</v>
          </cell>
          <cell r="E316" t="str">
            <v>Boys - Girls U16 4000m</v>
          </cell>
        </row>
        <row r="317">
          <cell r="A317">
            <v>315</v>
          </cell>
          <cell r="B317" t="str">
            <v>M</v>
          </cell>
          <cell r="C317" t="str">
            <v>Dylan CLARKE MCGUIGAN</v>
          </cell>
          <cell r="D317" t="str">
            <v>Donore Harriers A.C.</v>
          </cell>
          <cell r="E317" t="str">
            <v>Boys - Girls U16 4000m</v>
          </cell>
        </row>
        <row r="318">
          <cell r="A318">
            <v>316</v>
          </cell>
          <cell r="B318" t="str">
            <v>F</v>
          </cell>
          <cell r="C318" t="str">
            <v>Aoife WHELAN</v>
          </cell>
          <cell r="D318" t="str">
            <v>Donore Harriers A.C.</v>
          </cell>
          <cell r="E318" t="str">
            <v>Boys - Girls U16 4000m</v>
          </cell>
        </row>
        <row r="319">
          <cell r="A319">
            <v>317</v>
          </cell>
          <cell r="B319" t="str">
            <v>F</v>
          </cell>
          <cell r="C319" t="str">
            <v>Esme IREMONGER</v>
          </cell>
          <cell r="D319" t="str">
            <v>Donore Harriers A.C.</v>
          </cell>
          <cell r="E319" t="str">
            <v>Boys - Girls U16 4000m</v>
          </cell>
        </row>
        <row r="320">
          <cell r="A320">
            <v>318</v>
          </cell>
          <cell r="B320" t="str">
            <v>M</v>
          </cell>
          <cell r="C320" t="str">
            <v>Julian NOLAN</v>
          </cell>
          <cell r="D320" t="str">
            <v>Donore Harriers A.C.</v>
          </cell>
          <cell r="E320" t="str">
            <v>Boys - Girls U16 4000m</v>
          </cell>
        </row>
        <row r="321">
          <cell r="A321">
            <v>319</v>
          </cell>
          <cell r="B321" t="str">
            <v>M</v>
          </cell>
          <cell r="C321" t="str">
            <v>Reuben BOLGER</v>
          </cell>
          <cell r="D321" t="str">
            <v>Donore Harriers A.C.</v>
          </cell>
          <cell r="E321" t="str">
            <v>Boys - Girls U16 4000m</v>
          </cell>
        </row>
        <row r="322">
          <cell r="A322">
            <v>320</v>
          </cell>
          <cell r="B322" t="str">
            <v>M</v>
          </cell>
          <cell r="C322" t="str">
            <v>Rhys JOHNSON</v>
          </cell>
          <cell r="D322" t="str">
            <v>Donore Harriers A.C.</v>
          </cell>
          <cell r="E322" t="str">
            <v>U18 Boys 5000m</v>
          </cell>
        </row>
        <row r="323">
          <cell r="A323">
            <v>321</v>
          </cell>
          <cell r="B323" t="str">
            <v>M</v>
          </cell>
          <cell r="C323" t="str">
            <v>Harry CAHILL</v>
          </cell>
          <cell r="D323" t="str">
            <v>Donore Harriers A.C.</v>
          </cell>
          <cell r="E323" t="str">
            <v>U18 Boys 5000m</v>
          </cell>
        </row>
        <row r="324">
          <cell r="A324">
            <v>322</v>
          </cell>
          <cell r="B324" t="str">
            <v>M</v>
          </cell>
          <cell r="C324" t="str">
            <v>Zak MURPHY</v>
          </cell>
          <cell r="D324" t="str">
            <v>Donore Harriers A.C.</v>
          </cell>
          <cell r="E324" t="str">
            <v>U18 Boys 5000m</v>
          </cell>
        </row>
        <row r="325">
          <cell r="A325">
            <v>323</v>
          </cell>
          <cell r="B325" t="str">
            <v>M</v>
          </cell>
          <cell r="C325" t="str">
            <v>Harry MORAN</v>
          </cell>
          <cell r="D325" t="str">
            <v>Donore Harriers A.C.</v>
          </cell>
          <cell r="E325" t="str">
            <v>U18 Boys 5000m</v>
          </cell>
        </row>
        <row r="326">
          <cell r="A326">
            <v>324</v>
          </cell>
          <cell r="B326" t="str">
            <v>M</v>
          </cell>
          <cell r="C326" t="str">
            <v>Charlie WHITE</v>
          </cell>
          <cell r="D326" t="str">
            <v>Donore Harriers A.C.</v>
          </cell>
          <cell r="E326" t="str">
            <v>U18 Boys 5000m</v>
          </cell>
        </row>
        <row r="327">
          <cell r="A327">
            <v>325</v>
          </cell>
          <cell r="B327" t="str">
            <v>M</v>
          </cell>
          <cell r="C327" t="str">
            <v>Oskar URICH</v>
          </cell>
          <cell r="D327" t="str">
            <v>Donore Harriers A.C.</v>
          </cell>
          <cell r="E327" t="str">
            <v>U18 Boys 5000m</v>
          </cell>
        </row>
        <row r="328">
          <cell r="A328">
            <v>326</v>
          </cell>
          <cell r="B328" t="str">
            <v>M</v>
          </cell>
          <cell r="C328" t="str">
            <v>Daniel HUGHES</v>
          </cell>
          <cell r="D328" t="str">
            <v>Donore Harriers A.C.</v>
          </cell>
          <cell r="E328" t="str">
            <v>U18 Boys 5000m</v>
          </cell>
        </row>
        <row r="329">
          <cell r="A329">
            <v>327</v>
          </cell>
          <cell r="B329" t="str">
            <v>M</v>
          </cell>
          <cell r="C329" t="str">
            <v>Liam MORRIS</v>
          </cell>
          <cell r="D329" t="str">
            <v>Donore Harriers A.C.</v>
          </cell>
          <cell r="E329" t="str">
            <v>U18 Boys 5000m</v>
          </cell>
        </row>
        <row r="330">
          <cell r="A330">
            <v>328</v>
          </cell>
          <cell r="B330" t="str">
            <v>M</v>
          </cell>
          <cell r="C330" t="str">
            <v>Lucas COLLENDER</v>
          </cell>
          <cell r="D330" t="str">
            <v>Donore Harriers A.C.</v>
          </cell>
          <cell r="E330" t="str">
            <v>U18 Boys 5000m</v>
          </cell>
        </row>
        <row r="331">
          <cell r="A331">
            <v>329</v>
          </cell>
          <cell r="B331" t="str">
            <v>M</v>
          </cell>
          <cell r="C331" t="str">
            <v>Dáire MC CARTHY</v>
          </cell>
          <cell r="D331" t="str">
            <v>Donore Harriers A.C.</v>
          </cell>
          <cell r="E331" t="str">
            <v>U18 Boys 5000m</v>
          </cell>
        </row>
        <row r="332">
          <cell r="A332">
            <v>330</v>
          </cell>
          <cell r="B332" t="str">
            <v>M</v>
          </cell>
          <cell r="C332" t="str">
            <v>Dylan KELLY</v>
          </cell>
          <cell r="D332" t="str">
            <v>Donore Harriers A.C.</v>
          </cell>
          <cell r="E332" t="str">
            <v>U18 Boys 5000m</v>
          </cell>
        </row>
        <row r="333">
          <cell r="A333">
            <v>331</v>
          </cell>
          <cell r="B333" t="str">
            <v>F</v>
          </cell>
          <cell r="C333" t="str">
            <v>Eva CROWE</v>
          </cell>
          <cell r="D333" t="str">
            <v>Donore Harriers A.C.</v>
          </cell>
          <cell r="E333" t="str">
            <v>U18 Girls 4000m</v>
          </cell>
        </row>
        <row r="334">
          <cell r="A334">
            <v>332</v>
          </cell>
          <cell r="B334" t="str">
            <v>F</v>
          </cell>
          <cell r="C334" t="str">
            <v>Claire O HANLON</v>
          </cell>
          <cell r="D334" t="str">
            <v>Donore Harriers A.C.</v>
          </cell>
          <cell r="E334" t="str">
            <v>U18 Girls 4000m</v>
          </cell>
        </row>
        <row r="335">
          <cell r="A335">
            <v>333</v>
          </cell>
          <cell r="B335" t="str">
            <v>F</v>
          </cell>
          <cell r="C335" t="str">
            <v>Niamh O DONOHUE</v>
          </cell>
          <cell r="D335" t="str">
            <v>Donore Harriers A.C.</v>
          </cell>
          <cell r="E335" t="str">
            <v>U18 Girls 4000m</v>
          </cell>
        </row>
        <row r="336">
          <cell r="A336">
            <v>334</v>
          </cell>
          <cell r="B336" t="str">
            <v>F</v>
          </cell>
          <cell r="C336" t="str">
            <v>Eden BRANGAN WALSH</v>
          </cell>
          <cell r="D336" t="str">
            <v>Donore Harriers A.C.</v>
          </cell>
          <cell r="E336" t="str">
            <v>U18 Girls 4000m</v>
          </cell>
        </row>
        <row r="337">
          <cell r="A337">
            <v>335</v>
          </cell>
          <cell r="B337" t="str">
            <v>F</v>
          </cell>
          <cell r="C337" t="str">
            <v>Rebecca MORRIS</v>
          </cell>
          <cell r="D337" t="str">
            <v>Donore Harriers A.C.</v>
          </cell>
          <cell r="E337" t="str">
            <v>U18 Girls 4000m</v>
          </cell>
        </row>
        <row r="338">
          <cell r="A338">
            <v>336</v>
          </cell>
          <cell r="B338" t="str">
            <v>F</v>
          </cell>
          <cell r="C338" t="str">
            <v>Alanna GAVIN</v>
          </cell>
          <cell r="D338" t="str">
            <v>Dundrum South Dublin A.C.</v>
          </cell>
          <cell r="E338" t="str">
            <v>Boys - Girls U10 1000m</v>
          </cell>
        </row>
        <row r="339">
          <cell r="A339">
            <v>337</v>
          </cell>
          <cell r="B339" t="str">
            <v>F</v>
          </cell>
          <cell r="C339" t="str">
            <v>Alannah POWER</v>
          </cell>
          <cell r="D339" t="str">
            <v>Dundrum South Dublin A.C.</v>
          </cell>
          <cell r="E339" t="str">
            <v>Boys - Girls U10 1000m</v>
          </cell>
        </row>
        <row r="340">
          <cell r="A340">
            <v>338</v>
          </cell>
          <cell r="B340" t="str">
            <v>F</v>
          </cell>
          <cell r="C340" t="str">
            <v>Aoife O CONNOR</v>
          </cell>
          <cell r="D340" t="str">
            <v>Dundrum South Dublin A.C.</v>
          </cell>
          <cell r="E340" t="str">
            <v>Boys - Girls U10 1000m</v>
          </cell>
        </row>
        <row r="341">
          <cell r="A341">
            <v>339</v>
          </cell>
          <cell r="B341" t="str">
            <v>F</v>
          </cell>
          <cell r="C341" t="str">
            <v>Lucy KIRWAN</v>
          </cell>
          <cell r="D341" t="str">
            <v>Dundrum South Dublin A.C.</v>
          </cell>
          <cell r="E341" t="str">
            <v>Boys - Girls U10 1000m</v>
          </cell>
        </row>
        <row r="342">
          <cell r="A342">
            <v>340</v>
          </cell>
          <cell r="B342" t="str">
            <v>F</v>
          </cell>
          <cell r="C342" t="str">
            <v>Kate MAGEE</v>
          </cell>
          <cell r="D342" t="str">
            <v>Dundrum South Dublin A.C.</v>
          </cell>
          <cell r="E342" t="str">
            <v>Boys - Girls U10 1000m</v>
          </cell>
        </row>
        <row r="343">
          <cell r="A343">
            <v>341</v>
          </cell>
          <cell r="B343" t="str">
            <v>M</v>
          </cell>
          <cell r="C343" t="str">
            <v>Harry CONLON</v>
          </cell>
          <cell r="D343" t="str">
            <v>Dundrum South Dublin A.C.</v>
          </cell>
          <cell r="E343" t="str">
            <v>Boys - Girls U10 1000m</v>
          </cell>
        </row>
        <row r="344">
          <cell r="A344">
            <v>342</v>
          </cell>
          <cell r="B344" t="str">
            <v>F</v>
          </cell>
          <cell r="C344" t="str">
            <v>Kate CURRAN</v>
          </cell>
          <cell r="D344" t="str">
            <v>Dundrum South Dublin A.C.</v>
          </cell>
          <cell r="E344" t="str">
            <v>Boys - Girls U10 1000m</v>
          </cell>
        </row>
        <row r="345">
          <cell r="A345">
            <v>343</v>
          </cell>
          <cell r="B345" t="str">
            <v>F</v>
          </cell>
          <cell r="C345" t="str">
            <v>Cara SINCLAIR</v>
          </cell>
          <cell r="D345" t="str">
            <v>Dundrum South Dublin A.C.</v>
          </cell>
          <cell r="E345" t="str">
            <v>Boys - Girls U10 1000m</v>
          </cell>
        </row>
        <row r="346">
          <cell r="A346">
            <v>344</v>
          </cell>
          <cell r="B346" t="str">
            <v>M</v>
          </cell>
          <cell r="C346" t="str">
            <v>Oscar GILLICK</v>
          </cell>
          <cell r="D346" t="str">
            <v>Dundrum South Dublin A.C.</v>
          </cell>
          <cell r="E346" t="str">
            <v>Boys - Girls U10 1000m</v>
          </cell>
        </row>
        <row r="347">
          <cell r="A347">
            <v>345</v>
          </cell>
          <cell r="B347" t="str">
            <v>M</v>
          </cell>
          <cell r="C347" t="str">
            <v>Antek CENDROWSKI</v>
          </cell>
          <cell r="D347" t="str">
            <v>Dundrum South Dublin A.C.</v>
          </cell>
          <cell r="E347" t="str">
            <v>Boys - Girls U10 1000m</v>
          </cell>
        </row>
        <row r="348">
          <cell r="A348">
            <v>346</v>
          </cell>
          <cell r="B348" t="str">
            <v>F</v>
          </cell>
          <cell r="C348" t="str">
            <v>Saoirse NI MEACHAIR</v>
          </cell>
          <cell r="D348" t="str">
            <v>Dundrum South Dublin A.C.</v>
          </cell>
          <cell r="E348" t="str">
            <v>Boys - Girls U10 1000m</v>
          </cell>
        </row>
        <row r="349">
          <cell r="A349">
            <v>347</v>
          </cell>
          <cell r="B349" t="str">
            <v>M</v>
          </cell>
          <cell r="C349" t="str">
            <v>Alexander SARPONG</v>
          </cell>
          <cell r="D349" t="str">
            <v>Dundrum South Dublin A.C.</v>
          </cell>
          <cell r="E349" t="str">
            <v>Boys - Girls U10 1000m</v>
          </cell>
        </row>
        <row r="350">
          <cell r="A350">
            <v>348</v>
          </cell>
          <cell r="B350" t="str">
            <v>F</v>
          </cell>
          <cell r="C350" t="str">
            <v>Robyn BRADY</v>
          </cell>
          <cell r="D350" t="str">
            <v>Dundrum South Dublin A.C.</v>
          </cell>
          <cell r="E350" t="str">
            <v>Boys - Girls U10 1000m</v>
          </cell>
        </row>
        <row r="351">
          <cell r="A351">
            <v>349</v>
          </cell>
          <cell r="B351" t="str">
            <v>M</v>
          </cell>
          <cell r="C351" t="str">
            <v>Tristan HUNTER</v>
          </cell>
          <cell r="D351" t="str">
            <v>Dundrum South Dublin A.C.</v>
          </cell>
          <cell r="E351" t="str">
            <v>Boys - Girls U10 1000m</v>
          </cell>
        </row>
        <row r="352">
          <cell r="A352">
            <v>350</v>
          </cell>
          <cell r="B352" t="str">
            <v>F</v>
          </cell>
          <cell r="C352" t="str">
            <v>Tilly MCDONALD</v>
          </cell>
          <cell r="D352" t="str">
            <v>Dundrum South Dublin A.C.</v>
          </cell>
          <cell r="E352" t="str">
            <v>Boys - Girls U10 1000m</v>
          </cell>
        </row>
        <row r="353">
          <cell r="A353">
            <v>351</v>
          </cell>
          <cell r="B353" t="str">
            <v>M</v>
          </cell>
          <cell r="C353" t="str">
            <v>Jack CLANCY</v>
          </cell>
          <cell r="D353" t="str">
            <v>Dundrum South Dublin A.C.</v>
          </cell>
          <cell r="E353" t="str">
            <v>Boys - Girls U10 1000m</v>
          </cell>
        </row>
        <row r="354">
          <cell r="A354">
            <v>352</v>
          </cell>
          <cell r="B354" t="str">
            <v>F</v>
          </cell>
          <cell r="C354" t="str">
            <v>Molly MITTON</v>
          </cell>
          <cell r="D354" t="str">
            <v>Dundrum South Dublin A.C.</v>
          </cell>
          <cell r="E354" t="str">
            <v>Boys - Girls U10 1000m</v>
          </cell>
        </row>
        <row r="355">
          <cell r="A355">
            <v>353</v>
          </cell>
          <cell r="B355" t="str">
            <v>F</v>
          </cell>
          <cell r="C355" t="str">
            <v>Mia WALSH</v>
          </cell>
          <cell r="D355" t="str">
            <v>Dundrum South Dublin A.C.</v>
          </cell>
          <cell r="E355" t="str">
            <v>Boys - Girls U10 1000m</v>
          </cell>
        </row>
        <row r="356">
          <cell r="A356">
            <v>354</v>
          </cell>
          <cell r="B356" t="str">
            <v>M</v>
          </cell>
          <cell r="C356" t="str">
            <v>Adam WALSH</v>
          </cell>
          <cell r="D356" t="str">
            <v>Dundrum South Dublin A.C.</v>
          </cell>
          <cell r="E356" t="str">
            <v>Boys - Girls U10 1000m</v>
          </cell>
        </row>
        <row r="357">
          <cell r="A357">
            <v>355</v>
          </cell>
          <cell r="B357" t="str">
            <v>M</v>
          </cell>
          <cell r="C357" t="str">
            <v>Matthew CHRISTIE</v>
          </cell>
          <cell r="D357" t="str">
            <v>Dundrum South Dublin A.C.</v>
          </cell>
          <cell r="E357" t="str">
            <v>Boys - Girls U10 1000m</v>
          </cell>
        </row>
        <row r="358">
          <cell r="A358">
            <v>356</v>
          </cell>
          <cell r="B358" t="str">
            <v>F</v>
          </cell>
          <cell r="C358" t="str">
            <v>Hannah GERAGHTY</v>
          </cell>
          <cell r="D358" t="str">
            <v>Dundrum South Dublin A.C.</v>
          </cell>
          <cell r="E358" t="str">
            <v>Boys - Girls U12 2000m</v>
          </cell>
        </row>
        <row r="359">
          <cell r="A359">
            <v>357</v>
          </cell>
          <cell r="B359" t="str">
            <v>F</v>
          </cell>
          <cell r="C359" t="str">
            <v>Ciara CULHANE</v>
          </cell>
          <cell r="D359" t="str">
            <v>Dundrum South Dublin A.C.</v>
          </cell>
          <cell r="E359" t="str">
            <v>Boys - Girls U12 2000m</v>
          </cell>
        </row>
        <row r="360">
          <cell r="A360">
            <v>358</v>
          </cell>
          <cell r="B360" t="str">
            <v>F</v>
          </cell>
          <cell r="C360" t="str">
            <v>Mai SAXE</v>
          </cell>
          <cell r="D360" t="str">
            <v>Dundrum South Dublin A.C.</v>
          </cell>
          <cell r="E360" t="str">
            <v>Boys - Girls U12 2000m</v>
          </cell>
        </row>
        <row r="361">
          <cell r="A361">
            <v>359</v>
          </cell>
          <cell r="B361" t="str">
            <v>M</v>
          </cell>
          <cell r="C361" t="str">
            <v>Maddox BLIGHE</v>
          </cell>
          <cell r="D361" t="str">
            <v>Dundrum South Dublin A.C.</v>
          </cell>
          <cell r="E361" t="str">
            <v>Boys - Girls U12 2000m</v>
          </cell>
        </row>
        <row r="362">
          <cell r="A362">
            <v>360</v>
          </cell>
          <cell r="B362" t="str">
            <v>F</v>
          </cell>
          <cell r="C362" t="str">
            <v>Martha FLYNN</v>
          </cell>
          <cell r="D362" t="str">
            <v>Dundrum South Dublin A.C.</v>
          </cell>
          <cell r="E362" t="str">
            <v>Boys - Girls U12 2000m</v>
          </cell>
        </row>
        <row r="363">
          <cell r="A363">
            <v>361</v>
          </cell>
          <cell r="B363" t="str">
            <v>M</v>
          </cell>
          <cell r="C363" t="str">
            <v>Daniel BRIEN</v>
          </cell>
          <cell r="D363" t="str">
            <v>Dundrum South Dublin A.C.</v>
          </cell>
          <cell r="E363" t="str">
            <v>Boys - Girls U12 2000m</v>
          </cell>
        </row>
        <row r="364">
          <cell r="A364">
            <v>362</v>
          </cell>
          <cell r="B364" t="str">
            <v>M</v>
          </cell>
          <cell r="C364" t="str">
            <v>Ruairi CONNOLLY</v>
          </cell>
          <cell r="D364" t="str">
            <v>Dundrum South Dublin A.C.</v>
          </cell>
          <cell r="E364" t="str">
            <v>Boys - Girls U12 2000m</v>
          </cell>
        </row>
        <row r="365">
          <cell r="A365">
            <v>363</v>
          </cell>
          <cell r="B365" t="str">
            <v>F</v>
          </cell>
          <cell r="C365" t="str">
            <v>Violet JONES</v>
          </cell>
          <cell r="D365" t="str">
            <v>Dundrum South Dublin A.C.</v>
          </cell>
          <cell r="E365" t="str">
            <v>Boys - Girls U12 2000m</v>
          </cell>
        </row>
        <row r="366">
          <cell r="A366">
            <v>364</v>
          </cell>
          <cell r="B366" t="str">
            <v>F</v>
          </cell>
          <cell r="C366" t="str">
            <v>Annabelle DONLON</v>
          </cell>
          <cell r="D366" t="str">
            <v>Dundrum South Dublin A.C.</v>
          </cell>
          <cell r="E366" t="str">
            <v>Boys - Girls U12 2000m</v>
          </cell>
        </row>
        <row r="367">
          <cell r="A367">
            <v>365</v>
          </cell>
          <cell r="B367" t="str">
            <v>M</v>
          </cell>
          <cell r="C367" t="str">
            <v>Matthew GIBBONS</v>
          </cell>
          <cell r="D367" t="str">
            <v>Dundrum South Dublin A.C.</v>
          </cell>
          <cell r="E367" t="str">
            <v>Boys - Girls U12 2000m</v>
          </cell>
        </row>
        <row r="368">
          <cell r="A368">
            <v>366</v>
          </cell>
          <cell r="B368" t="str">
            <v>F</v>
          </cell>
          <cell r="C368" t="str">
            <v>Lily Ann O DONOGHUE</v>
          </cell>
          <cell r="D368" t="str">
            <v>Dundrum South Dublin A.C.</v>
          </cell>
          <cell r="E368" t="str">
            <v>Boys - Girls U12 2000m</v>
          </cell>
        </row>
        <row r="369">
          <cell r="A369">
            <v>367</v>
          </cell>
          <cell r="B369" t="str">
            <v>F</v>
          </cell>
          <cell r="C369" t="str">
            <v>Hannah O'REILLY</v>
          </cell>
          <cell r="D369" t="str">
            <v>Dundrum South Dublin A.C.</v>
          </cell>
          <cell r="E369" t="str">
            <v>Boys - Girls U12 2000m</v>
          </cell>
        </row>
        <row r="370">
          <cell r="A370">
            <v>368</v>
          </cell>
          <cell r="B370" t="str">
            <v>M</v>
          </cell>
          <cell r="C370" t="str">
            <v>Conor VAN DEN HOVEN</v>
          </cell>
          <cell r="D370" t="str">
            <v>Dundrum South Dublin A.C.</v>
          </cell>
          <cell r="E370" t="str">
            <v>Boys - Girls U12 2000m</v>
          </cell>
        </row>
        <row r="371">
          <cell r="A371">
            <v>369</v>
          </cell>
          <cell r="B371" t="str">
            <v>M</v>
          </cell>
          <cell r="C371" t="str">
            <v>Clive TEMPANY</v>
          </cell>
          <cell r="D371" t="str">
            <v>Dundrum South Dublin A.C.</v>
          </cell>
          <cell r="E371" t="str">
            <v>Boys - Girls U12 2000m</v>
          </cell>
        </row>
        <row r="372">
          <cell r="A372">
            <v>370</v>
          </cell>
          <cell r="B372" t="str">
            <v>F</v>
          </cell>
          <cell r="C372" t="str">
            <v>Malika YASIN</v>
          </cell>
          <cell r="D372" t="str">
            <v>Dundrum South Dublin A.C.</v>
          </cell>
          <cell r="E372" t="str">
            <v>Boys - Girls U12 2000m</v>
          </cell>
        </row>
        <row r="373">
          <cell r="A373">
            <v>371</v>
          </cell>
          <cell r="B373" t="str">
            <v>M</v>
          </cell>
          <cell r="C373" t="str">
            <v>Hector MARRINAN</v>
          </cell>
          <cell r="D373" t="str">
            <v>Dundrum South Dublin A.C.</v>
          </cell>
          <cell r="E373" t="str">
            <v>Boys - Girls U14 2500m</v>
          </cell>
        </row>
        <row r="374">
          <cell r="A374">
            <v>372</v>
          </cell>
          <cell r="B374" t="str">
            <v>M</v>
          </cell>
          <cell r="C374" t="str">
            <v>Luca MORAN</v>
          </cell>
          <cell r="D374" t="str">
            <v>Dundrum South Dublin A.C.</v>
          </cell>
          <cell r="E374" t="str">
            <v>Boys - Girls U14 2500m</v>
          </cell>
        </row>
        <row r="375">
          <cell r="A375">
            <v>373</v>
          </cell>
          <cell r="B375" t="str">
            <v>F</v>
          </cell>
          <cell r="C375" t="str">
            <v>Amy Luisa O'BRIEN</v>
          </cell>
          <cell r="D375" t="str">
            <v>Dundrum South Dublin A.C.</v>
          </cell>
          <cell r="E375" t="str">
            <v>Boys - Girls U14 2500m</v>
          </cell>
        </row>
        <row r="376">
          <cell r="A376">
            <v>374</v>
          </cell>
          <cell r="B376" t="str">
            <v>M</v>
          </cell>
          <cell r="C376" t="str">
            <v>Patrick HOSEY</v>
          </cell>
          <cell r="D376" t="str">
            <v>Dundrum South Dublin A.C.</v>
          </cell>
          <cell r="E376" t="str">
            <v>Boys - Girls U14 2500m</v>
          </cell>
        </row>
        <row r="377">
          <cell r="A377">
            <v>375</v>
          </cell>
          <cell r="B377" t="str">
            <v>F</v>
          </cell>
          <cell r="C377" t="str">
            <v>Anna O'KENNEDY</v>
          </cell>
          <cell r="D377" t="str">
            <v>Dundrum South Dublin A.C.</v>
          </cell>
          <cell r="E377" t="str">
            <v>Boys - Girls U14 2500m</v>
          </cell>
        </row>
        <row r="378">
          <cell r="A378">
            <v>376</v>
          </cell>
          <cell r="B378" t="str">
            <v>M</v>
          </cell>
          <cell r="C378" t="str">
            <v>Harry O MEARA</v>
          </cell>
          <cell r="D378" t="str">
            <v>Dundrum South Dublin A.C.</v>
          </cell>
          <cell r="E378" t="str">
            <v>Boys - Girls U14 2500m</v>
          </cell>
        </row>
        <row r="379">
          <cell r="A379">
            <v>377</v>
          </cell>
          <cell r="B379" t="str">
            <v>M</v>
          </cell>
          <cell r="C379" t="str">
            <v>Fionn HASSETT</v>
          </cell>
          <cell r="D379" t="str">
            <v>Dundrum South Dublin A.C.</v>
          </cell>
          <cell r="E379" t="str">
            <v>Boys - Girls U14 2500m</v>
          </cell>
        </row>
        <row r="380">
          <cell r="A380">
            <v>378</v>
          </cell>
          <cell r="B380" t="str">
            <v>F</v>
          </cell>
          <cell r="C380" t="str">
            <v>Skye MC CONNON</v>
          </cell>
          <cell r="D380" t="str">
            <v>Dundrum South Dublin A.C.</v>
          </cell>
          <cell r="E380" t="str">
            <v>Boys - Girls U14 2500m</v>
          </cell>
        </row>
        <row r="381">
          <cell r="A381">
            <v>379</v>
          </cell>
          <cell r="B381" t="str">
            <v>M</v>
          </cell>
          <cell r="C381" t="str">
            <v>Dylan MC CAMBRIDGE CROSSAN</v>
          </cell>
          <cell r="D381" t="str">
            <v>Dundrum South Dublin A.C.</v>
          </cell>
          <cell r="E381" t="str">
            <v>Boys - Girls U14 2500m</v>
          </cell>
        </row>
        <row r="382">
          <cell r="A382">
            <v>380</v>
          </cell>
          <cell r="B382" t="str">
            <v>M</v>
          </cell>
          <cell r="C382" t="str">
            <v>Ilario FORTUNE</v>
          </cell>
          <cell r="D382" t="str">
            <v>Dundrum South Dublin A.C.</v>
          </cell>
          <cell r="E382" t="str">
            <v>Boys - Girls U14 2500m</v>
          </cell>
        </row>
        <row r="383">
          <cell r="A383">
            <v>381</v>
          </cell>
          <cell r="B383" t="str">
            <v>F</v>
          </cell>
          <cell r="C383" t="str">
            <v>Éabha POWER</v>
          </cell>
          <cell r="D383" t="str">
            <v>Dundrum South Dublin A.C.</v>
          </cell>
          <cell r="E383" t="str">
            <v>Boys - Girls U14 2500m</v>
          </cell>
        </row>
        <row r="384">
          <cell r="A384">
            <v>382</v>
          </cell>
          <cell r="B384" t="str">
            <v>M</v>
          </cell>
          <cell r="C384" t="str">
            <v>Bodhi BLIGHE</v>
          </cell>
          <cell r="D384" t="str">
            <v>Dundrum South Dublin A.C.</v>
          </cell>
          <cell r="E384" t="str">
            <v>Boys - Girls U14 2500m</v>
          </cell>
        </row>
        <row r="385">
          <cell r="A385">
            <v>383</v>
          </cell>
          <cell r="B385" t="str">
            <v>F</v>
          </cell>
          <cell r="C385" t="str">
            <v>Olivia BUTLER</v>
          </cell>
          <cell r="D385" t="str">
            <v>Dundrum South Dublin A.C.</v>
          </cell>
          <cell r="E385" t="str">
            <v>Boys - Girls U14 2500m</v>
          </cell>
        </row>
        <row r="386">
          <cell r="A386">
            <v>384</v>
          </cell>
          <cell r="B386" t="str">
            <v>F</v>
          </cell>
          <cell r="C386" t="str">
            <v>Julia BUTLER</v>
          </cell>
          <cell r="D386" t="str">
            <v>Dundrum South Dublin A.C.</v>
          </cell>
          <cell r="E386" t="str">
            <v>Boys - Girls U14 2500m</v>
          </cell>
        </row>
        <row r="387">
          <cell r="A387">
            <v>385</v>
          </cell>
          <cell r="B387" t="str">
            <v>F</v>
          </cell>
          <cell r="C387" t="str">
            <v>Lorena BUTLER</v>
          </cell>
          <cell r="D387" t="str">
            <v>Dundrum South Dublin A.C.</v>
          </cell>
          <cell r="E387" t="str">
            <v>Boys - Girls U14 2500m</v>
          </cell>
        </row>
        <row r="388">
          <cell r="A388">
            <v>386</v>
          </cell>
          <cell r="B388" t="str">
            <v>M</v>
          </cell>
          <cell r="C388" t="str">
            <v>Evan MEREDITH</v>
          </cell>
          <cell r="D388" t="str">
            <v>Dundrum South Dublin A.C.</v>
          </cell>
          <cell r="E388" t="str">
            <v>Boys - Girls U14 2500m</v>
          </cell>
        </row>
        <row r="389">
          <cell r="A389">
            <v>387</v>
          </cell>
          <cell r="B389" t="str">
            <v>F</v>
          </cell>
          <cell r="C389" t="str">
            <v>Lily HINGSTON</v>
          </cell>
          <cell r="D389" t="str">
            <v>Dundrum South Dublin A.C.</v>
          </cell>
          <cell r="E389" t="str">
            <v>Boys - Girls U14 2500m</v>
          </cell>
        </row>
        <row r="390">
          <cell r="A390">
            <v>388</v>
          </cell>
          <cell r="B390" t="str">
            <v>M</v>
          </cell>
          <cell r="C390" t="str">
            <v>Cormac MURRAY</v>
          </cell>
          <cell r="D390" t="str">
            <v>Dundrum South Dublin A.C.</v>
          </cell>
          <cell r="E390" t="str">
            <v>Boys - Girls U14 2500m</v>
          </cell>
        </row>
        <row r="391">
          <cell r="A391">
            <v>389</v>
          </cell>
          <cell r="B391" t="str">
            <v>M</v>
          </cell>
          <cell r="C391" t="str">
            <v>Thomas GIBBONS</v>
          </cell>
          <cell r="D391" t="str">
            <v>Dundrum South Dublin A.C.</v>
          </cell>
          <cell r="E391" t="str">
            <v>Boys - Girls U14 2500m</v>
          </cell>
        </row>
        <row r="392">
          <cell r="A392">
            <v>390</v>
          </cell>
          <cell r="B392" t="str">
            <v>F</v>
          </cell>
          <cell r="C392" t="str">
            <v>Isabelle KEOGH</v>
          </cell>
          <cell r="D392" t="str">
            <v>Dundrum South Dublin A.C.</v>
          </cell>
          <cell r="E392" t="str">
            <v>Boys - Girls U14 2500m</v>
          </cell>
        </row>
        <row r="393">
          <cell r="A393">
            <v>391</v>
          </cell>
          <cell r="B393" t="str">
            <v>F</v>
          </cell>
          <cell r="C393" t="str">
            <v>Deirbhile HASSETT</v>
          </cell>
          <cell r="D393" t="str">
            <v>Dundrum South Dublin A.C.</v>
          </cell>
          <cell r="E393" t="str">
            <v>Boys - Girls U16 4000m</v>
          </cell>
        </row>
        <row r="394">
          <cell r="A394">
            <v>392</v>
          </cell>
          <cell r="B394" t="str">
            <v>F</v>
          </cell>
          <cell r="C394" t="str">
            <v>Keela SINGLETON</v>
          </cell>
          <cell r="D394" t="str">
            <v>Dundrum South Dublin A.C.</v>
          </cell>
          <cell r="E394" t="str">
            <v>Boys - Girls U16 4000m</v>
          </cell>
        </row>
        <row r="395">
          <cell r="A395">
            <v>393</v>
          </cell>
          <cell r="B395" t="str">
            <v>M</v>
          </cell>
          <cell r="C395" t="str">
            <v>Aidan FLANAGAN</v>
          </cell>
          <cell r="D395" t="str">
            <v>Dundrum South Dublin A.C.</v>
          </cell>
          <cell r="E395" t="str">
            <v>Boys - Girls U16 4000m</v>
          </cell>
        </row>
        <row r="396">
          <cell r="A396">
            <v>394</v>
          </cell>
          <cell r="B396" t="str">
            <v>M</v>
          </cell>
          <cell r="C396" t="str">
            <v>Conn MC CLUSKEY</v>
          </cell>
          <cell r="D396" t="str">
            <v>Dundrum South Dublin A.C.</v>
          </cell>
          <cell r="E396" t="str">
            <v>Boys - Girls U16 4000m</v>
          </cell>
        </row>
        <row r="397">
          <cell r="A397">
            <v>395</v>
          </cell>
          <cell r="B397" t="str">
            <v>F</v>
          </cell>
          <cell r="C397" t="str">
            <v>Aisling POWER</v>
          </cell>
          <cell r="D397" t="str">
            <v>Dundrum South Dublin A.C.</v>
          </cell>
          <cell r="E397" t="str">
            <v>Boys - Girls U16 4000m</v>
          </cell>
        </row>
        <row r="398">
          <cell r="A398">
            <v>396</v>
          </cell>
          <cell r="B398" t="str">
            <v>F</v>
          </cell>
          <cell r="C398" t="str">
            <v>Sophie LAWRENCE</v>
          </cell>
          <cell r="D398" t="str">
            <v>Dundrum South Dublin A.C.</v>
          </cell>
          <cell r="E398" t="str">
            <v>Boys - Girls U16 4000m</v>
          </cell>
        </row>
        <row r="399">
          <cell r="A399">
            <v>397</v>
          </cell>
          <cell r="B399" t="str">
            <v>M</v>
          </cell>
          <cell r="C399" t="str">
            <v>Liam O FLAHERTY</v>
          </cell>
          <cell r="D399" t="str">
            <v>Dundrum South Dublin A.C.</v>
          </cell>
          <cell r="E399" t="str">
            <v>Boys - Girls U16 4000m</v>
          </cell>
        </row>
        <row r="400">
          <cell r="A400">
            <v>398</v>
          </cell>
          <cell r="B400" t="str">
            <v>F</v>
          </cell>
          <cell r="C400" t="str">
            <v>Niamh BROWNE</v>
          </cell>
          <cell r="D400" t="str">
            <v>Dundrum South Dublin A.C.</v>
          </cell>
          <cell r="E400" t="str">
            <v>Boys - Girls U16 4000m</v>
          </cell>
        </row>
        <row r="401">
          <cell r="A401">
            <v>399</v>
          </cell>
          <cell r="B401" t="str">
            <v>M</v>
          </cell>
          <cell r="C401" t="str">
            <v>Cillian CONNOLLY</v>
          </cell>
          <cell r="D401" t="str">
            <v>Dundrum South Dublin A.C.</v>
          </cell>
          <cell r="E401" t="str">
            <v>Boys - Girls U16 4000m</v>
          </cell>
        </row>
        <row r="402">
          <cell r="A402">
            <v>400</v>
          </cell>
          <cell r="B402" t="str">
            <v>M</v>
          </cell>
          <cell r="C402" t="str">
            <v>Conor PIMLOTT</v>
          </cell>
          <cell r="D402" t="str">
            <v>Dundrum South Dublin A.C.</v>
          </cell>
          <cell r="E402" t="str">
            <v>Boys - Girls U16 4000m</v>
          </cell>
        </row>
        <row r="403">
          <cell r="A403">
            <v>401</v>
          </cell>
          <cell r="B403" t="str">
            <v>M</v>
          </cell>
          <cell r="C403" t="str">
            <v>Oran BARTELINK</v>
          </cell>
          <cell r="D403" t="str">
            <v>Dundrum South Dublin A.C.</v>
          </cell>
          <cell r="E403" t="str">
            <v>Boys - Girls U16 4000m</v>
          </cell>
        </row>
        <row r="404">
          <cell r="A404">
            <v>402</v>
          </cell>
          <cell r="B404" t="str">
            <v>M</v>
          </cell>
          <cell r="C404" t="str">
            <v>Cameron FALLON</v>
          </cell>
          <cell r="D404" t="str">
            <v>Dundrum South Dublin A.C.</v>
          </cell>
          <cell r="E404" t="str">
            <v>Boys - Girls U16 4000m</v>
          </cell>
        </row>
        <row r="405">
          <cell r="A405">
            <v>403</v>
          </cell>
          <cell r="B405" t="str">
            <v>M</v>
          </cell>
          <cell r="C405" t="str">
            <v>Xaime Bereket ABELEDO CHOUSA</v>
          </cell>
          <cell r="D405" t="str">
            <v>Dundrum South Dublin A.C.</v>
          </cell>
          <cell r="E405" t="str">
            <v>Boys - Girls U16 4000m</v>
          </cell>
        </row>
        <row r="406">
          <cell r="A406">
            <v>404</v>
          </cell>
          <cell r="B406" t="str">
            <v>M</v>
          </cell>
          <cell r="C406" t="str">
            <v>Aidan MOORE</v>
          </cell>
          <cell r="D406" t="str">
            <v>Dundrum South Dublin A.C.</v>
          </cell>
          <cell r="E406" t="str">
            <v>Boys - Girls U16 4000m</v>
          </cell>
        </row>
        <row r="407">
          <cell r="A407">
            <v>405</v>
          </cell>
          <cell r="B407" t="str">
            <v>F</v>
          </cell>
          <cell r="C407" t="str">
            <v>Aoife FITZPATRICK</v>
          </cell>
          <cell r="D407" t="str">
            <v>Dundrum South Dublin A.C.</v>
          </cell>
          <cell r="E407" t="str">
            <v>Boys - Girls U16 4000m</v>
          </cell>
        </row>
        <row r="408">
          <cell r="A408">
            <v>406</v>
          </cell>
          <cell r="B408" t="str">
            <v>M</v>
          </cell>
          <cell r="C408" t="str">
            <v>Séan HEALY</v>
          </cell>
          <cell r="D408" t="str">
            <v>Dundrum South Dublin A.C.</v>
          </cell>
          <cell r="E408" t="str">
            <v>U18 Boys 5000m</v>
          </cell>
        </row>
        <row r="409">
          <cell r="A409">
            <v>407</v>
          </cell>
          <cell r="B409" t="str">
            <v>M</v>
          </cell>
          <cell r="C409" t="str">
            <v>Jake MATHEWS</v>
          </cell>
          <cell r="D409" t="str">
            <v>Dundrum South Dublin A.C.</v>
          </cell>
          <cell r="E409" t="str">
            <v>U18 Boys 5000m</v>
          </cell>
        </row>
        <row r="410">
          <cell r="A410">
            <v>408</v>
          </cell>
          <cell r="B410" t="str">
            <v>M</v>
          </cell>
          <cell r="C410" t="str">
            <v>Fionn NEVILLE</v>
          </cell>
          <cell r="D410" t="str">
            <v>Dundrum South Dublin A.C.</v>
          </cell>
          <cell r="E410" t="str">
            <v>U18 Boys 5000m</v>
          </cell>
        </row>
        <row r="411">
          <cell r="A411">
            <v>409</v>
          </cell>
          <cell r="B411" t="str">
            <v>M</v>
          </cell>
          <cell r="C411" t="str">
            <v>George MCGILTON</v>
          </cell>
          <cell r="D411" t="str">
            <v>Dundrum South Dublin A.C.</v>
          </cell>
          <cell r="E411" t="str">
            <v>U18 Boys 5000m</v>
          </cell>
        </row>
        <row r="412">
          <cell r="A412">
            <v>410</v>
          </cell>
          <cell r="B412" t="str">
            <v>M</v>
          </cell>
          <cell r="C412" t="str">
            <v>Cillian CHAMBERS</v>
          </cell>
          <cell r="D412" t="str">
            <v>Dundrum South Dublin A.C.</v>
          </cell>
          <cell r="E412" t="str">
            <v>U18 Boys 5000m</v>
          </cell>
        </row>
        <row r="413">
          <cell r="A413">
            <v>411</v>
          </cell>
          <cell r="B413" t="str">
            <v>M</v>
          </cell>
          <cell r="C413" t="str">
            <v>Cillian STAUNTON</v>
          </cell>
          <cell r="D413" t="str">
            <v>Dundrum South Dublin A.C.</v>
          </cell>
          <cell r="E413" t="str">
            <v>U18 Boys 5000m</v>
          </cell>
        </row>
        <row r="414">
          <cell r="A414">
            <v>412</v>
          </cell>
          <cell r="B414" t="str">
            <v>M</v>
          </cell>
          <cell r="C414" t="str">
            <v>Tadhg BARTELINK</v>
          </cell>
          <cell r="D414" t="str">
            <v>Dundrum South Dublin A.C.</v>
          </cell>
          <cell r="E414" t="str">
            <v>U18 Boys 5000m</v>
          </cell>
        </row>
        <row r="415">
          <cell r="A415">
            <v>413</v>
          </cell>
          <cell r="B415" t="str">
            <v>M</v>
          </cell>
          <cell r="C415" t="str">
            <v>Callum DOWNES</v>
          </cell>
          <cell r="D415" t="str">
            <v>Dundrum South Dublin A.C.</v>
          </cell>
          <cell r="E415" t="str">
            <v>U18 Boys 5000m</v>
          </cell>
        </row>
        <row r="416">
          <cell r="A416">
            <v>414</v>
          </cell>
          <cell r="B416" t="str">
            <v>M</v>
          </cell>
          <cell r="C416" t="str">
            <v>Andrew GILLART</v>
          </cell>
          <cell r="D416" t="str">
            <v>Dundrum South Dublin A.C.</v>
          </cell>
          <cell r="E416" t="str">
            <v>U18 Boys 5000m</v>
          </cell>
        </row>
        <row r="417">
          <cell r="A417">
            <v>415</v>
          </cell>
          <cell r="B417" t="str">
            <v>F</v>
          </cell>
          <cell r="C417" t="str">
            <v>Sadhbh HASSETT</v>
          </cell>
          <cell r="D417" t="str">
            <v>Dundrum South Dublin A.C.</v>
          </cell>
          <cell r="E417" t="str">
            <v>U18 Girls 4000m</v>
          </cell>
        </row>
        <row r="418">
          <cell r="A418">
            <v>416</v>
          </cell>
          <cell r="B418" t="str">
            <v>F</v>
          </cell>
          <cell r="C418" t="str">
            <v>Maja MCGETTIGAN</v>
          </cell>
          <cell r="D418" t="str">
            <v>Dundrum South Dublin A.C.</v>
          </cell>
          <cell r="E418" t="str">
            <v>U18 Girls 4000m</v>
          </cell>
        </row>
        <row r="419">
          <cell r="A419">
            <v>417</v>
          </cell>
          <cell r="B419" t="str">
            <v>F</v>
          </cell>
          <cell r="C419" t="str">
            <v>Mariam ELROUBY</v>
          </cell>
          <cell r="D419" t="str">
            <v>Dundrum South Dublin A.C.</v>
          </cell>
          <cell r="E419" t="str">
            <v>U18 Girls 4000m</v>
          </cell>
        </row>
        <row r="420">
          <cell r="A420">
            <v>418</v>
          </cell>
          <cell r="B420" t="str">
            <v>F</v>
          </cell>
          <cell r="C420" t="str">
            <v>Olivia TOBIN</v>
          </cell>
          <cell r="D420" t="str">
            <v>Dundrum South Dublin A.C.</v>
          </cell>
          <cell r="E420" t="str">
            <v>U18 Girls 4000m</v>
          </cell>
        </row>
        <row r="421">
          <cell r="A421">
            <v>419</v>
          </cell>
          <cell r="B421" t="str">
            <v>F</v>
          </cell>
          <cell r="C421" t="str">
            <v>Kate JONES</v>
          </cell>
          <cell r="D421" t="str">
            <v>LSA A.C.</v>
          </cell>
          <cell r="E421" t="str">
            <v>Boys - Girls U12 2000m</v>
          </cell>
        </row>
        <row r="422">
          <cell r="A422">
            <v>420</v>
          </cell>
          <cell r="B422" t="str">
            <v>F</v>
          </cell>
          <cell r="C422" t="str">
            <v>Eabha CULLEN</v>
          </cell>
          <cell r="D422" t="str">
            <v>LSA A.C.</v>
          </cell>
          <cell r="E422" t="str">
            <v>Boys - Girls U12 2000m</v>
          </cell>
        </row>
        <row r="423">
          <cell r="A423">
            <v>421</v>
          </cell>
          <cell r="B423" t="str">
            <v>F</v>
          </cell>
          <cell r="C423" t="str">
            <v>Anna Mai COHEN</v>
          </cell>
          <cell r="D423" t="str">
            <v>LSA A.C.</v>
          </cell>
          <cell r="E423" t="str">
            <v>Boys - Girls U12 2000m</v>
          </cell>
        </row>
        <row r="424">
          <cell r="A424">
            <v>422</v>
          </cell>
          <cell r="B424" t="str">
            <v>F</v>
          </cell>
          <cell r="C424" t="str">
            <v>Abigel KEALY</v>
          </cell>
          <cell r="D424" t="str">
            <v>LSA A.C.</v>
          </cell>
          <cell r="E424" t="str">
            <v>Boys - Girls U12 2000m</v>
          </cell>
        </row>
        <row r="425">
          <cell r="A425">
            <v>423</v>
          </cell>
          <cell r="B425" t="str">
            <v>M</v>
          </cell>
          <cell r="C425" t="str">
            <v>Leon CAPOCCI</v>
          </cell>
          <cell r="D425" t="str">
            <v>LSA A.C.</v>
          </cell>
          <cell r="E425" t="str">
            <v>Boys - Girls U14 2500m</v>
          </cell>
        </row>
        <row r="426">
          <cell r="A426">
            <v>424</v>
          </cell>
          <cell r="B426" t="str">
            <v>M</v>
          </cell>
          <cell r="C426" t="str">
            <v>Reuben CAPOCCI</v>
          </cell>
          <cell r="D426" t="str">
            <v>LSA A.C.</v>
          </cell>
          <cell r="E426" t="str">
            <v>Boys - Girls U16 4000m</v>
          </cell>
        </row>
        <row r="427">
          <cell r="A427">
            <v>425</v>
          </cell>
          <cell r="B427" t="str">
            <v>F</v>
          </cell>
          <cell r="C427" t="str">
            <v>Erin CLANDILLON</v>
          </cell>
          <cell r="D427" t="str">
            <v>Lucan Harriers A.C.</v>
          </cell>
          <cell r="E427" t="str">
            <v>Boys - Girls U10 1000m</v>
          </cell>
        </row>
        <row r="428">
          <cell r="A428">
            <v>426</v>
          </cell>
          <cell r="B428" t="str">
            <v>F</v>
          </cell>
          <cell r="C428" t="str">
            <v>Darcey SUKORE</v>
          </cell>
          <cell r="D428" t="str">
            <v>Lucan Harriers A.C.</v>
          </cell>
          <cell r="E428" t="str">
            <v>Boys - Girls U10 1000m</v>
          </cell>
        </row>
        <row r="429">
          <cell r="A429">
            <v>427</v>
          </cell>
          <cell r="B429" t="str">
            <v>M</v>
          </cell>
          <cell r="C429" t="str">
            <v>Jack KEEGAN</v>
          </cell>
          <cell r="D429" t="str">
            <v>Lucan Harriers A.C.</v>
          </cell>
          <cell r="E429" t="str">
            <v>Boys - Girls U10 1000m</v>
          </cell>
        </row>
        <row r="430">
          <cell r="A430">
            <v>428</v>
          </cell>
          <cell r="B430" t="str">
            <v>M</v>
          </cell>
          <cell r="C430" t="str">
            <v>Óran MURPHY</v>
          </cell>
          <cell r="D430" t="str">
            <v>Lucan Harriers A.C.</v>
          </cell>
          <cell r="E430" t="str">
            <v>Boys - Girls U10 1000m</v>
          </cell>
        </row>
        <row r="431">
          <cell r="A431">
            <v>429</v>
          </cell>
          <cell r="B431" t="str">
            <v>M</v>
          </cell>
          <cell r="C431" t="str">
            <v>Noah CANO</v>
          </cell>
          <cell r="D431" t="str">
            <v>Lucan Harriers A.C.</v>
          </cell>
          <cell r="E431" t="str">
            <v>Boys - Girls U10 1000m</v>
          </cell>
        </row>
        <row r="432">
          <cell r="A432">
            <v>430</v>
          </cell>
          <cell r="B432" t="str">
            <v>M</v>
          </cell>
          <cell r="C432" t="str">
            <v>Colm McGuinness</v>
          </cell>
          <cell r="D432" t="str">
            <v>Lucan Harriers A.C.</v>
          </cell>
          <cell r="E432" t="str">
            <v>Boys - Girls U10 1000m</v>
          </cell>
        </row>
        <row r="433">
          <cell r="A433">
            <v>431</v>
          </cell>
          <cell r="B433" t="str">
            <v>M</v>
          </cell>
          <cell r="C433" t="str">
            <v>Dara HEARNE</v>
          </cell>
          <cell r="D433" t="str">
            <v>Lucan Harriers A.C.</v>
          </cell>
          <cell r="E433" t="str">
            <v>Boys - Girls U10 1000m</v>
          </cell>
        </row>
        <row r="434">
          <cell r="A434">
            <v>432</v>
          </cell>
          <cell r="B434" t="str">
            <v>F</v>
          </cell>
          <cell r="C434" t="str">
            <v>Ciara DARDIS</v>
          </cell>
          <cell r="D434" t="str">
            <v>Lucan Harriers A.C.</v>
          </cell>
          <cell r="E434" t="str">
            <v>Boys - Girls U10 1000m</v>
          </cell>
        </row>
        <row r="435">
          <cell r="A435">
            <v>433</v>
          </cell>
          <cell r="B435" t="str">
            <v>F</v>
          </cell>
          <cell r="C435" t="str">
            <v>Lauren FINLAY</v>
          </cell>
          <cell r="D435" t="str">
            <v>Lucan Harriers A.C.</v>
          </cell>
          <cell r="E435" t="str">
            <v>Boys - Girls U10 1000m</v>
          </cell>
        </row>
        <row r="436">
          <cell r="A436">
            <v>434</v>
          </cell>
          <cell r="B436" t="str">
            <v>M</v>
          </cell>
          <cell r="C436" t="str">
            <v>Rian MURPHY</v>
          </cell>
          <cell r="D436" t="str">
            <v>Lucan Harriers A.C.</v>
          </cell>
          <cell r="E436" t="str">
            <v>Boys - Girls U10 1000m</v>
          </cell>
        </row>
        <row r="437">
          <cell r="A437">
            <v>435</v>
          </cell>
          <cell r="B437" t="str">
            <v>F</v>
          </cell>
          <cell r="C437" t="str">
            <v>Heidi  SHELLEY</v>
          </cell>
          <cell r="D437" t="str">
            <v>Lucan Harriers A.C.</v>
          </cell>
          <cell r="E437" t="str">
            <v>Boys - Girls U10 1000m</v>
          </cell>
        </row>
        <row r="438">
          <cell r="A438">
            <v>436</v>
          </cell>
          <cell r="B438" t="str">
            <v>M</v>
          </cell>
          <cell r="C438" t="str">
            <v>Harry LYONS KENNEDY</v>
          </cell>
          <cell r="D438" t="str">
            <v>Lucan Harriers A.C.</v>
          </cell>
          <cell r="E438" t="str">
            <v>Boys - Girls U10 1000m</v>
          </cell>
        </row>
        <row r="439">
          <cell r="A439">
            <v>437</v>
          </cell>
          <cell r="B439" t="str">
            <v>M</v>
          </cell>
          <cell r="C439" t="str">
            <v>Luke NOLAN</v>
          </cell>
          <cell r="D439" t="str">
            <v>Lucan Harriers A.C.</v>
          </cell>
          <cell r="E439" t="str">
            <v>Boys - Girls U10 1000m</v>
          </cell>
        </row>
        <row r="440">
          <cell r="A440">
            <v>438</v>
          </cell>
          <cell r="B440" t="str">
            <v>M</v>
          </cell>
          <cell r="C440" t="str">
            <v>Ethan  SMALL</v>
          </cell>
          <cell r="D440" t="str">
            <v>Lucan Harriers A.C.</v>
          </cell>
          <cell r="E440" t="str">
            <v>Boys - Girls U10 1000m</v>
          </cell>
        </row>
        <row r="441">
          <cell r="A441">
            <v>439</v>
          </cell>
          <cell r="B441" t="str">
            <v>F</v>
          </cell>
          <cell r="C441" t="str">
            <v>Lily O KEEFFE</v>
          </cell>
          <cell r="D441" t="str">
            <v>Lucan Harriers A.C.</v>
          </cell>
          <cell r="E441" t="str">
            <v>Boys - Girls U10 1000m</v>
          </cell>
        </row>
        <row r="442">
          <cell r="A442">
            <v>440</v>
          </cell>
          <cell r="B442" t="str">
            <v>F</v>
          </cell>
          <cell r="C442" t="str">
            <v>Emma  DOYLE</v>
          </cell>
          <cell r="D442" t="str">
            <v>Lucan Harriers A.C.</v>
          </cell>
          <cell r="E442" t="str">
            <v>Boys - Girls U10 1000m</v>
          </cell>
        </row>
        <row r="443">
          <cell r="A443">
            <v>441</v>
          </cell>
          <cell r="B443" t="str">
            <v>F</v>
          </cell>
          <cell r="C443" t="str">
            <v>Clodagh COLGAN</v>
          </cell>
          <cell r="D443" t="str">
            <v>Lucan Harriers A.C.</v>
          </cell>
          <cell r="E443" t="str">
            <v>Boys - Girls U10 1000m</v>
          </cell>
        </row>
        <row r="444">
          <cell r="A444">
            <v>442</v>
          </cell>
          <cell r="B444" t="str">
            <v>M</v>
          </cell>
          <cell r="C444" t="str">
            <v>Logan  BRAZIL</v>
          </cell>
          <cell r="D444" t="str">
            <v>Lucan Harriers A.C.</v>
          </cell>
          <cell r="E444" t="str">
            <v>Boys - Girls U10 1000m</v>
          </cell>
        </row>
        <row r="445">
          <cell r="A445">
            <v>443</v>
          </cell>
          <cell r="B445" t="str">
            <v>M</v>
          </cell>
          <cell r="C445" t="str">
            <v>Conor MANWEILER</v>
          </cell>
          <cell r="D445" t="str">
            <v>Lucan Harriers A.C.</v>
          </cell>
          <cell r="E445" t="str">
            <v>Boys - Girls U10 1000m</v>
          </cell>
        </row>
        <row r="446">
          <cell r="A446">
            <v>444</v>
          </cell>
          <cell r="B446" t="str">
            <v>F</v>
          </cell>
          <cell r="C446" t="str">
            <v>Emma  VALERO</v>
          </cell>
          <cell r="D446" t="str">
            <v>Lucan Harriers A.C.</v>
          </cell>
          <cell r="E446" t="str">
            <v>Boys - Girls U10 1000m</v>
          </cell>
        </row>
        <row r="447">
          <cell r="A447">
            <v>445</v>
          </cell>
          <cell r="B447" t="str">
            <v>F</v>
          </cell>
          <cell r="C447" t="str">
            <v>Freya O SHEA</v>
          </cell>
          <cell r="D447" t="str">
            <v>Lucan Harriers A.C.</v>
          </cell>
          <cell r="E447" t="str">
            <v>Boys - Girls U10 1000m</v>
          </cell>
        </row>
        <row r="448">
          <cell r="A448">
            <v>446</v>
          </cell>
          <cell r="B448" t="str">
            <v>F</v>
          </cell>
          <cell r="C448" t="str">
            <v>Belle BYRNE</v>
          </cell>
          <cell r="D448" t="str">
            <v>Lucan Harriers A.C.</v>
          </cell>
          <cell r="E448" t="str">
            <v>Boys - Girls U10 1000m</v>
          </cell>
        </row>
        <row r="449">
          <cell r="A449">
            <v>447</v>
          </cell>
          <cell r="B449" t="str">
            <v>F</v>
          </cell>
          <cell r="C449" t="str">
            <v>Shannon HIGGINS</v>
          </cell>
          <cell r="D449" t="str">
            <v>Lucan Harriers A.C.</v>
          </cell>
          <cell r="E449" t="str">
            <v>Boys - Girls U10 1000m</v>
          </cell>
        </row>
        <row r="450">
          <cell r="A450">
            <v>448</v>
          </cell>
          <cell r="B450" t="str">
            <v>F</v>
          </cell>
          <cell r="C450" t="str">
            <v>Grace FREENEY</v>
          </cell>
          <cell r="D450" t="str">
            <v>Lucan Harriers A.C.</v>
          </cell>
          <cell r="E450" t="str">
            <v>Boys - Girls U10 1000m</v>
          </cell>
        </row>
        <row r="451">
          <cell r="A451">
            <v>449</v>
          </cell>
          <cell r="B451" t="str">
            <v>F</v>
          </cell>
          <cell r="C451" t="str">
            <v>Isobel BURKE</v>
          </cell>
          <cell r="D451" t="str">
            <v>Lucan Harriers A.C.</v>
          </cell>
          <cell r="E451" t="str">
            <v>Boys - Girls U10 1000m</v>
          </cell>
        </row>
        <row r="452">
          <cell r="A452">
            <v>450</v>
          </cell>
          <cell r="B452" t="str">
            <v>M</v>
          </cell>
          <cell r="C452" t="str">
            <v>Callum BYRNE</v>
          </cell>
          <cell r="D452" t="str">
            <v>Lucan Harriers A.C.</v>
          </cell>
          <cell r="E452" t="str">
            <v>Boys - Girls U10 1000m</v>
          </cell>
        </row>
        <row r="453">
          <cell r="A453">
            <v>451</v>
          </cell>
          <cell r="B453" t="str">
            <v>M</v>
          </cell>
          <cell r="C453" t="str">
            <v>Ashton BAGNALL</v>
          </cell>
          <cell r="D453" t="str">
            <v>Lucan Harriers A.C.</v>
          </cell>
          <cell r="E453" t="str">
            <v>Boys - Girls U10 1000m</v>
          </cell>
        </row>
        <row r="454">
          <cell r="A454">
            <v>452</v>
          </cell>
          <cell r="B454" t="str">
            <v>F</v>
          </cell>
          <cell r="C454" t="str">
            <v>Willow LYNCH</v>
          </cell>
          <cell r="D454" t="str">
            <v>Lucan Harriers A.C.</v>
          </cell>
          <cell r="E454" t="str">
            <v>Boys - Girls U10 1000m</v>
          </cell>
        </row>
        <row r="455">
          <cell r="A455">
            <v>453</v>
          </cell>
          <cell r="B455" t="str">
            <v>M</v>
          </cell>
          <cell r="C455" t="str">
            <v>Stephen ABBOTT</v>
          </cell>
          <cell r="D455" t="str">
            <v>Lucan Harriers A.C.</v>
          </cell>
          <cell r="E455" t="str">
            <v>Boys - Girls U12 2000m</v>
          </cell>
        </row>
        <row r="456">
          <cell r="A456">
            <v>454</v>
          </cell>
          <cell r="B456" t="str">
            <v>F</v>
          </cell>
          <cell r="C456" t="str">
            <v>Sarah KING</v>
          </cell>
          <cell r="D456" t="str">
            <v>Lucan Harriers A.C.</v>
          </cell>
          <cell r="E456" t="str">
            <v>Boys - Girls U12 2000m</v>
          </cell>
        </row>
        <row r="457">
          <cell r="A457">
            <v>455</v>
          </cell>
          <cell r="B457" t="str">
            <v>M</v>
          </cell>
          <cell r="C457" t="str">
            <v>Séimí ANGLIM</v>
          </cell>
          <cell r="D457" t="str">
            <v>Lucan Harriers A.C.</v>
          </cell>
          <cell r="E457" t="str">
            <v>Boys - Girls U12 2000m</v>
          </cell>
        </row>
        <row r="458">
          <cell r="A458">
            <v>456</v>
          </cell>
          <cell r="B458" t="str">
            <v>M</v>
          </cell>
          <cell r="C458" t="str">
            <v>Senan SCALLAN</v>
          </cell>
          <cell r="D458" t="str">
            <v>Lucan Harriers A.C.</v>
          </cell>
          <cell r="E458" t="str">
            <v>Boys - Girls U12 2000m</v>
          </cell>
        </row>
        <row r="459">
          <cell r="A459">
            <v>457</v>
          </cell>
          <cell r="B459" t="str">
            <v>F</v>
          </cell>
          <cell r="C459" t="str">
            <v>Molly GALLAGHER</v>
          </cell>
          <cell r="D459" t="str">
            <v>Lucan Harriers A.C.</v>
          </cell>
          <cell r="E459" t="str">
            <v>Boys - Girls U12 2000m</v>
          </cell>
        </row>
        <row r="460">
          <cell r="A460">
            <v>458</v>
          </cell>
          <cell r="B460" t="str">
            <v>M</v>
          </cell>
          <cell r="C460" t="str">
            <v>David ABBOTT</v>
          </cell>
          <cell r="D460" t="str">
            <v>Lucan Harriers A.C.</v>
          </cell>
          <cell r="E460" t="str">
            <v>Boys - Girls U12 2000m</v>
          </cell>
        </row>
        <row r="461">
          <cell r="A461">
            <v>459</v>
          </cell>
          <cell r="B461" t="str">
            <v>F</v>
          </cell>
          <cell r="C461" t="str">
            <v>Daisy CANTWELL</v>
          </cell>
          <cell r="D461" t="str">
            <v>Lucan Harriers A.C.</v>
          </cell>
          <cell r="E461" t="str">
            <v>Boys - Girls U12 2000m</v>
          </cell>
        </row>
        <row r="462">
          <cell r="A462">
            <v>460</v>
          </cell>
          <cell r="B462" t="str">
            <v>F</v>
          </cell>
          <cell r="C462" t="str">
            <v>Lana HEARNE</v>
          </cell>
          <cell r="D462" t="str">
            <v>Lucan Harriers A.C.</v>
          </cell>
          <cell r="E462" t="str">
            <v>Boys - Girls U12 2000m</v>
          </cell>
        </row>
        <row r="463">
          <cell r="A463">
            <v>461</v>
          </cell>
          <cell r="B463" t="str">
            <v>F</v>
          </cell>
          <cell r="C463" t="str">
            <v>Abigail O SULLIVAN</v>
          </cell>
          <cell r="D463" t="str">
            <v>Lucan Harriers A.C.</v>
          </cell>
          <cell r="E463" t="str">
            <v>Boys - Girls U12 2000m</v>
          </cell>
        </row>
        <row r="464">
          <cell r="A464">
            <v>462</v>
          </cell>
          <cell r="B464" t="str">
            <v>F</v>
          </cell>
          <cell r="C464" t="str">
            <v>Annabelle O TOOLE</v>
          </cell>
          <cell r="D464" t="str">
            <v>Lucan Harriers A.C.</v>
          </cell>
          <cell r="E464" t="str">
            <v>Boys - Girls U12 2000m</v>
          </cell>
        </row>
        <row r="465">
          <cell r="A465">
            <v>463</v>
          </cell>
          <cell r="B465" t="str">
            <v>M</v>
          </cell>
          <cell r="C465" t="str">
            <v>Michael KILCULLEN</v>
          </cell>
          <cell r="D465" t="str">
            <v>Lucan Harriers A.C.</v>
          </cell>
          <cell r="E465" t="str">
            <v>Boys - Girls U12 2000m</v>
          </cell>
        </row>
        <row r="466">
          <cell r="A466">
            <v>464</v>
          </cell>
          <cell r="B466" t="str">
            <v>F</v>
          </cell>
          <cell r="C466" t="str">
            <v>Millie LYONS KENNEDY</v>
          </cell>
          <cell r="D466" t="str">
            <v>Lucan Harriers A.C.</v>
          </cell>
          <cell r="E466" t="str">
            <v>Boys - Girls U12 2000m</v>
          </cell>
        </row>
        <row r="467">
          <cell r="A467">
            <v>465</v>
          </cell>
          <cell r="B467" t="str">
            <v>M</v>
          </cell>
          <cell r="C467" t="str">
            <v>Michael FINLAY</v>
          </cell>
          <cell r="D467" t="str">
            <v>Lucan Harriers A.C.</v>
          </cell>
          <cell r="E467" t="str">
            <v>Boys - Girls U12 2000m</v>
          </cell>
        </row>
        <row r="468">
          <cell r="A468">
            <v>466</v>
          </cell>
          <cell r="B468" t="str">
            <v>F</v>
          </cell>
          <cell r="C468" t="str">
            <v>Aneesha RATHESHAN</v>
          </cell>
          <cell r="D468" t="str">
            <v>Lucan Harriers A.C.</v>
          </cell>
          <cell r="E468" t="str">
            <v>Boys - Girls U12 2000m</v>
          </cell>
        </row>
        <row r="469">
          <cell r="A469">
            <v>467</v>
          </cell>
          <cell r="B469" t="str">
            <v>F</v>
          </cell>
          <cell r="C469" t="str">
            <v>Aela DOYLE</v>
          </cell>
          <cell r="D469" t="str">
            <v>Lucan Harriers A.C.</v>
          </cell>
          <cell r="E469" t="str">
            <v>Boys - Girls U12 2000m</v>
          </cell>
        </row>
        <row r="470">
          <cell r="A470">
            <v>468</v>
          </cell>
          <cell r="B470" t="str">
            <v>M</v>
          </cell>
          <cell r="C470" t="str">
            <v>Paul BASTABLE</v>
          </cell>
          <cell r="D470" t="str">
            <v>Lucan Harriers A.C.</v>
          </cell>
          <cell r="E470" t="str">
            <v>Boys - Girls U12 2000m</v>
          </cell>
        </row>
        <row r="471">
          <cell r="A471">
            <v>469</v>
          </cell>
          <cell r="B471" t="str">
            <v>F</v>
          </cell>
          <cell r="C471" t="str">
            <v>Julia NUGENT</v>
          </cell>
          <cell r="D471" t="str">
            <v>Lucan Harriers A.C.</v>
          </cell>
          <cell r="E471" t="str">
            <v>Boys - Girls U12 2000m</v>
          </cell>
        </row>
        <row r="472">
          <cell r="A472">
            <v>470</v>
          </cell>
          <cell r="B472" t="str">
            <v>M</v>
          </cell>
          <cell r="C472" t="str">
            <v>Naoise  DUGGAN</v>
          </cell>
          <cell r="D472" t="str">
            <v>Lucan Harriers A.C.</v>
          </cell>
          <cell r="E472" t="str">
            <v>Boys - Girls U12 2000m</v>
          </cell>
        </row>
        <row r="473">
          <cell r="A473">
            <v>471</v>
          </cell>
          <cell r="B473" t="str">
            <v>M</v>
          </cell>
          <cell r="C473" t="str">
            <v>Sean BRENNAN</v>
          </cell>
          <cell r="D473" t="str">
            <v>Lucan Harriers A.C.</v>
          </cell>
          <cell r="E473" t="str">
            <v>Boys - Girls U12 2000m</v>
          </cell>
        </row>
        <row r="474">
          <cell r="A474">
            <v>472</v>
          </cell>
          <cell r="B474" t="str">
            <v>F</v>
          </cell>
          <cell r="C474" t="str">
            <v>Hannah  CORLESS</v>
          </cell>
          <cell r="D474" t="str">
            <v>Lucan Harriers A.C.</v>
          </cell>
          <cell r="E474" t="str">
            <v>Boys - Girls U12 2000m</v>
          </cell>
        </row>
        <row r="475">
          <cell r="A475">
            <v>473</v>
          </cell>
          <cell r="B475" t="str">
            <v>F</v>
          </cell>
          <cell r="C475" t="str">
            <v>Cara MCDERMOTT</v>
          </cell>
          <cell r="D475" t="str">
            <v>Lucan Harriers A.C.</v>
          </cell>
          <cell r="E475" t="str">
            <v>Boys - Girls U12 2000m</v>
          </cell>
        </row>
        <row r="476">
          <cell r="A476">
            <v>474</v>
          </cell>
          <cell r="B476" t="str">
            <v>F</v>
          </cell>
          <cell r="C476" t="str">
            <v>Maria  CIOMEK</v>
          </cell>
          <cell r="D476" t="str">
            <v>Lucan Harriers A.C.</v>
          </cell>
          <cell r="E476" t="str">
            <v>Boys - Girls U12 2000m</v>
          </cell>
        </row>
        <row r="477">
          <cell r="A477">
            <v>475</v>
          </cell>
          <cell r="B477" t="str">
            <v>M</v>
          </cell>
          <cell r="C477" t="str">
            <v>Xander HALL</v>
          </cell>
          <cell r="D477" t="str">
            <v>Lucan Harriers A.C.</v>
          </cell>
          <cell r="E477" t="str">
            <v>Boys - Girls U12 2000m</v>
          </cell>
        </row>
        <row r="478">
          <cell r="A478">
            <v>476</v>
          </cell>
          <cell r="B478" t="str">
            <v>M</v>
          </cell>
          <cell r="C478" t="str">
            <v>Oscar DUNNE</v>
          </cell>
          <cell r="D478" t="str">
            <v>Lucan Harriers A.C.</v>
          </cell>
          <cell r="E478" t="str">
            <v>Boys - Girls U12 2000m</v>
          </cell>
        </row>
        <row r="479">
          <cell r="A479">
            <v>477</v>
          </cell>
          <cell r="B479" t="str">
            <v>M</v>
          </cell>
          <cell r="C479" t="str">
            <v>Alex BRYCE</v>
          </cell>
          <cell r="D479" t="str">
            <v>Lucan Harriers A.C.</v>
          </cell>
          <cell r="E479" t="str">
            <v>Boys - Girls U12 2000m</v>
          </cell>
        </row>
        <row r="480">
          <cell r="A480">
            <v>478</v>
          </cell>
          <cell r="B480" t="str">
            <v>M</v>
          </cell>
          <cell r="C480" t="str">
            <v>Olivier GHERCA</v>
          </cell>
          <cell r="D480" t="str">
            <v>Lucan Harriers A.C.</v>
          </cell>
          <cell r="E480" t="str">
            <v>Boys - Girls U12 2000m</v>
          </cell>
        </row>
        <row r="481">
          <cell r="A481">
            <v>479</v>
          </cell>
          <cell r="B481" t="str">
            <v>M</v>
          </cell>
          <cell r="C481" t="str">
            <v>Oskaras GRINKEVICIUS</v>
          </cell>
          <cell r="D481" t="str">
            <v>Lucan Harriers A.C.</v>
          </cell>
          <cell r="E481" t="str">
            <v>Boys - Girls U12 2000m</v>
          </cell>
        </row>
        <row r="482">
          <cell r="A482">
            <v>480</v>
          </cell>
          <cell r="B482" t="str">
            <v>F</v>
          </cell>
          <cell r="C482" t="str">
            <v>Lola LYNCH</v>
          </cell>
          <cell r="D482" t="str">
            <v>Lucan Harriers A.C.</v>
          </cell>
          <cell r="E482" t="str">
            <v>Boys - Girls U12 2000m</v>
          </cell>
        </row>
        <row r="483">
          <cell r="A483">
            <v>481</v>
          </cell>
          <cell r="B483" t="str">
            <v>M</v>
          </cell>
          <cell r="C483" t="str">
            <v>Daniel ABBOTT</v>
          </cell>
          <cell r="D483" t="str">
            <v>Lucan Harriers A.C.</v>
          </cell>
          <cell r="E483" t="str">
            <v>Boys - Girls U14 2500m</v>
          </cell>
        </row>
        <row r="484">
          <cell r="A484">
            <v>482</v>
          </cell>
          <cell r="B484" t="str">
            <v>M</v>
          </cell>
          <cell r="C484" t="str">
            <v>Liam COLLIS</v>
          </cell>
          <cell r="D484" t="str">
            <v>Lucan Harriers A.C.</v>
          </cell>
          <cell r="E484" t="str">
            <v>Boys - Girls U14 2500m</v>
          </cell>
        </row>
        <row r="485">
          <cell r="A485">
            <v>483</v>
          </cell>
          <cell r="B485" t="str">
            <v>M</v>
          </cell>
          <cell r="C485" t="str">
            <v>Conal FITZGERALD</v>
          </cell>
          <cell r="D485" t="str">
            <v>Lucan Harriers A.C.</v>
          </cell>
          <cell r="E485" t="str">
            <v>Boys - Girls U14 2500m</v>
          </cell>
        </row>
        <row r="486">
          <cell r="A486">
            <v>484</v>
          </cell>
          <cell r="B486" t="str">
            <v>F</v>
          </cell>
          <cell r="C486" t="str">
            <v>Doireann NI FHIAICH</v>
          </cell>
          <cell r="D486" t="str">
            <v>Lucan Harriers A.C.</v>
          </cell>
          <cell r="E486" t="str">
            <v>Boys - Girls U14 2500m</v>
          </cell>
        </row>
        <row r="487">
          <cell r="A487">
            <v>485</v>
          </cell>
          <cell r="B487" t="str">
            <v>F</v>
          </cell>
          <cell r="C487" t="str">
            <v>Cara CLANDILLON</v>
          </cell>
          <cell r="D487" t="str">
            <v>Lucan Harriers A.C.</v>
          </cell>
          <cell r="E487" t="str">
            <v>Boys - Girls U14 2500m</v>
          </cell>
        </row>
        <row r="488">
          <cell r="A488">
            <v>486</v>
          </cell>
          <cell r="B488" t="str">
            <v>M</v>
          </cell>
          <cell r="C488" t="str">
            <v>Elliot KING</v>
          </cell>
          <cell r="D488" t="str">
            <v>Lucan Harriers A.C.</v>
          </cell>
          <cell r="E488" t="str">
            <v>Boys - Girls U14 2500m</v>
          </cell>
        </row>
        <row r="489">
          <cell r="A489">
            <v>487</v>
          </cell>
          <cell r="B489" t="str">
            <v>F</v>
          </cell>
          <cell r="C489" t="str">
            <v>Raveena RATHESHAN</v>
          </cell>
          <cell r="D489" t="str">
            <v>Lucan Harriers A.C.</v>
          </cell>
          <cell r="E489" t="str">
            <v>Boys - Girls U14 2500m</v>
          </cell>
        </row>
        <row r="490">
          <cell r="A490">
            <v>488</v>
          </cell>
          <cell r="B490" t="str">
            <v>F</v>
          </cell>
          <cell r="C490" t="str">
            <v>Clíodhna DUGGAN</v>
          </cell>
          <cell r="D490" t="str">
            <v>Lucan Harriers A.C.</v>
          </cell>
          <cell r="E490" t="str">
            <v>Boys - Girls U14 2500m</v>
          </cell>
        </row>
        <row r="491">
          <cell r="A491">
            <v>489</v>
          </cell>
          <cell r="B491" t="str">
            <v>M</v>
          </cell>
          <cell r="C491" t="str">
            <v>Adam DOYLE</v>
          </cell>
          <cell r="D491" t="str">
            <v>Lucan Harriers A.C.</v>
          </cell>
          <cell r="E491" t="str">
            <v>Boys - Girls U14 2500m</v>
          </cell>
        </row>
        <row r="492">
          <cell r="A492">
            <v>490</v>
          </cell>
          <cell r="B492" t="str">
            <v>F</v>
          </cell>
          <cell r="C492" t="str">
            <v>Lucy CASSIDY</v>
          </cell>
          <cell r="D492" t="str">
            <v>Lucan Harriers A.C.</v>
          </cell>
          <cell r="E492" t="str">
            <v>Boys - Girls U14 2500m</v>
          </cell>
        </row>
        <row r="493">
          <cell r="A493">
            <v>491</v>
          </cell>
          <cell r="B493" t="str">
            <v>M</v>
          </cell>
          <cell r="C493" t="str">
            <v>James CARRAHER</v>
          </cell>
          <cell r="D493" t="str">
            <v>Lucan Harriers A.C.</v>
          </cell>
          <cell r="E493" t="str">
            <v>Boys - Girls U14 2500m</v>
          </cell>
        </row>
        <row r="494">
          <cell r="A494">
            <v>492</v>
          </cell>
          <cell r="B494" t="str">
            <v>M</v>
          </cell>
          <cell r="C494" t="str">
            <v>Conor ABBOTT</v>
          </cell>
          <cell r="D494" t="str">
            <v>Lucan Harriers A.C.</v>
          </cell>
          <cell r="E494" t="str">
            <v>Boys - Girls U16 4000m</v>
          </cell>
        </row>
        <row r="495">
          <cell r="A495">
            <v>493</v>
          </cell>
          <cell r="B495" t="str">
            <v>F</v>
          </cell>
          <cell r="C495" t="str">
            <v>Clodagh CONWAY</v>
          </cell>
          <cell r="D495" t="str">
            <v>Lucan Harriers A.C.</v>
          </cell>
          <cell r="E495" t="str">
            <v>Boys - Girls U16 4000m</v>
          </cell>
        </row>
        <row r="496">
          <cell r="A496">
            <v>494</v>
          </cell>
          <cell r="B496" t="str">
            <v>F</v>
          </cell>
          <cell r="C496" t="str">
            <v>Rachel JEZ</v>
          </cell>
          <cell r="D496" t="str">
            <v>Lucan Harriers A.C.</v>
          </cell>
          <cell r="E496" t="str">
            <v>Boys - Girls U16 4000m</v>
          </cell>
        </row>
        <row r="497">
          <cell r="A497">
            <v>495</v>
          </cell>
          <cell r="B497" t="str">
            <v>F</v>
          </cell>
          <cell r="C497" t="str">
            <v>Ellen KENNY</v>
          </cell>
          <cell r="D497" t="str">
            <v>Lucan Harriers A.C.</v>
          </cell>
          <cell r="E497" t="str">
            <v>Boys - Girls U16 4000m</v>
          </cell>
        </row>
        <row r="498">
          <cell r="A498">
            <v>496</v>
          </cell>
          <cell r="B498" t="str">
            <v>F</v>
          </cell>
          <cell r="C498" t="str">
            <v>Muireann NI BHUACHALLA</v>
          </cell>
          <cell r="D498" t="str">
            <v>Lucan Harriers A.C.</v>
          </cell>
          <cell r="E498" t="str">
            <v>Boys - Girls U16 4000m</v>
          </cell>
        </row>
        <row r="499">
          <cell r="A499">
            <v>497</v>
          </cell>
          <cell r="B499" t="str">
            <v>M</v>
          </cell>
          <cell r="C499" t="str">
            <v>Alexander SHELLEY</v>
          </cell>
          <cell r="D499" t="str">
            <v>Lucan Harriers A.C.</v>
          </cell>
          <cell r="E499" t="str">
            <v>Boys - Girls U16 4000m</v>
          </cell>
        </row>
        <row r="500">
          <cell r="A500">
            <v>498</v>
          </cell>
          <cell r="B500" t="str">
            <v>F</v>
          </cell>
          <cell r="C500" t="str">
            <v>Grace HUGHES</v>
          </cell>
          <cell r="D500" t="str">
            <v>Lucan Harriers A.C.</v>
          </cell>
          <cell r="E500" t="str">
            <v>Boys - Girls U16 4000m</v>
          </cell>
        </row>
        <row r="501">
          <cell r="A501">
            <v>499</v>
          </cell>
          <cell r="B501" t="str">
            <v>F</v>
          </cell>
          <cell r="C501" t="str">
            <v>Elena KING</v>
          </cell>
          <cell r="D501" t="str">
            <v>Lucan Harriers A.C.</v>
          </cell>
          <cell r="E501" t="str">
            <v>Boys - Girls U16 4000m</v>
          </cell>
        </row>
        <row r="502">
          <cell r="A502">
            <v>500</v>
          </cell>
          <cell r="B502" t="str">
            <v>M</v>
          </cell>
          <cell r="C502" t="str">
            <v>Daniel DOYLE</v>
          </cell>
          <cell r="D502" t="str">
            <v>Lucan Harriers A.C.</v>
          </cell>
          <cell r="E502" t="str">
            <v>Boys - Girls U16 4000m</v>
          </cell>
        </row>
        <row r="503">
          <cell r="A503">
            <v>501</v>
          </cell>
          <cell r="B503" t="str">
            <v>F</v>
          </cell>
          <cell r="C503" t="str">
            <v>Ana JONES</v>
          </cell>
          <cell r="D503" t="str">
            <v>Lucan Harriers A.C.</v>
          </cell>
          <cell r="E503" t="str">
            <v>Boys - Girls U16 4000m</v>
          </cell>
        </row>
        <row r="504">
          <cell r="A504">
            <v>502</v>
          </cell>
          <cell r="B504" t="str">
            <v>M</v>
          </cell>
          <cell r="C504" t="str">
            <v>Senan  CARLEY</v>
          </cell>
          <cell r="D504" t="str">
            <v>Lucan Harriers A.C.</v>
          </cell>
          <cell r="E504" t="str">
            <v>Boys - Girls U16 4000m</v>
          </cell>
        </row>
        <row r="505">
          <cell r="A505">
            <v>503</v>
          </cell>
          <cell r="B505" t="str">
            <v>M</v>
          </cell>
          <cell r="C505" t="str">
            <v>Dylan DWYER</v>
          </cell>
          <cell r="D505" t="str">
            <v>Lucan Harriers A.C.</v>
          </cell>
          <cell r="E505" t="str">
            <v>Boys - Girls U16 4000m</v>
          </cell>
        </row>
        <row r="506">
          <cell r="A506">
            <v>504</v>
          </cell>
          <cell r="B506" t="str">
            <v>F</v>
          </cell>
          <cell r="C506" t="str">
            <v>Abbey MCCANN</v>
          </cell>
          <cell r="D506" t="str">
            <v>Lucan Harriers A.C.</v>
          </cell>
          <cell r="E506" t="str">
            <v>Boys - Girls U16 4000m</v>
          </cell>
        </row>
        <row r="507">
          <cell r="A507">
            <v>505</v>
          </cell>
          <cell r="B507" t="str">
            <v>M</v>
          </cell>
          <cell r="C507" t="str">
            <v>Diarmuid COLLINS</v>
          </cell>
          <cell r="D507" t="str">
            <v>Lucan Harriers A.C.</v>
          </cell>
          <cell r="E507" t="str">
            <v>U18 Boys 5000m</v>
          </cell>
        </row>
        <row r="508">
          <cell r="A508">
            <v>506</v>
          </cell>
          <cell r="B508" t="str">
            <v>M</v>
          </cell>
          <cell r="C508" t="str">
            <v>Davide FAIS</v>
          </cell>
          <cell r="D508" t="str">
            <v>Lucan Harriers A.C.</v>
          </cell>
          <cell r="E508" t="str">
            <v>U18 Boys 5000m</v>
          </cell>
        </row>
        <row r="509">
          <cell r="A509">
            <v>507</v>
          </cell>
          <cell r="B509" t="str">
            <v>M</v>
          </cell>
          <cell r="C509" t="str">
            <v>Eoghan MAYE</v>
          </cell>
          <cell r="D509" t="str">
            <v>Lucan Harriers A.C.</v>
          </cell>
          <cell r="E509" t="str">
            <v>U18 Boys 5000m</v>
          </cell>
        </row>
        <row r="510">
          <cell r="A510">
            <v>508</v>
          </cell>
          <cell r="B510" t="str">
            <v>M</v>
          </cell>
          <cell r="C510" t="str">
            <v>Darragh SCALLAN</v>
          </cell>
          <cell r="D510" t="str">
            <v>Lucan Harriers A.C.</v>
          </cell>
          <cell r="E510" t="str">
            <v>U18 Boys 5000m</v>
          </cell>
        </row>
        <row r="511">
          <cell r="A511">
            <v>509</v>
          </cell>
          <cell r="B511" t="str">
            <v>M</v>
          </cell>
          <cell r="C511" t="str">
            <v>Jacob  CIOMEK</v>
          </cell>
          <cell r="D511" t="str">
            <v>Lucan Harriers A.C.</v>
          </cell>
          <cell r="E511" t="str">
            <v>U18 Boys 5000m</v>
          </cell>
        </row>
        <row r="512">
          <cell r="A512">
            <v>510</v>
          </cell>
          <cell r="B512" t="str">
            <v>F</v>
          </cell>
          <cell r="C512" t="str">
            <v>Isabel CUFFE</v>
          </cell>
          <cell r="D512" t="str">
            <v>Lucan Harriers A.C.</v>
          </cell>
          <cell r="E512" t="str">
            <v>U18 Girls 4000m</v>
          </cell>
        </row>
        <row r="513">
          <cell r="A513">
            <v>511</v>
          </cell>
          <cell r="B513" t="str">
            <v>F</v>
          </cell>
          <cell r="C513" t="str">
            <v>Saoirse FITZGERALD</v>
          </cell>
          <cell r="D513" t="str">
            <v>Lucan Harriers A.C.</v>
          </cell>
          <cell r="E513" t="str">
            <v>U18 Girls 4000m</v>
          </cell>
        </row>
        <row r="514">
          <cell r="A514">
            <v>512</v>
          </cell>
          <cell r="B514" t="str">
            <v>F</v>
          </cell>
          <cell r="C514" t="str">
            <v>Sadhbh NI BHUACHALLA</v>
          </cell>
          <cell r="D514" t="str">
            <v>Lucan Harriers A.C.</v>
          </cell>
          <cell r="E514" t="str">
            <v>U18 Girls 4000m</v>
          </cell>
        </row>
        <row r="515">
          <cell r="A515">
            <v>513</v>
          </cell>
          <cell r="B515" t="str">
            <v>F</v>
          </cell>
          <cell r="C515" t="str">
            <v>Eilis TOMNEY</v>
          </cell>
          <cell r="D515" t="str">
            <v>Lucan Harriers A.C.</v>
          </cell>
          <cell r="E515" t="str">
            <v>U18 Girls 4000m</v>
          </cell>
        </row>
        <row r="516">
          <cell r="A516">
            <v>514</v>
          </cell>
          <cell r="B516" t="str">
            <v>F</v>
          </cell>
          <cell r="C516" t="str">
            <v>Eve CLARKE</v>
          </cell>
          <cell r="D516" t="str">
            <v>Lucan Harriers A.C.</v>
          </cell>
          <cell r="E516" t="str">
            <v>U18 Girls 4000m</v>
          </cell>
        </row>
        <row r="517">
          <cell r="A517">
            <v>515</v>
          </cell>
          <cell r="B517" t="str">
            <v>F</v>
          </cell>
          <cell r="C517" t="str">
            <v>Katherine KILCULLEN</v>
          </cell>
          <cell r="D517" t="str">
            <v>Lucan Harriers A.C.</v>
          </cell>
          <cell r="E517" t="str">
            <v>U18 Girls 4000m</v>
          </cell>
        </row>
        <row r="518">
          <cell r="A518">
            <v>516</v>
          </cell>
          <cell r="B518" t="str">
            <v>M</v>
          </cell>
          <cell r="C518" t="str">
            <v>Daniel DOYLE</v>
          </cell>
          <cell r="D518" t="str">
            <v>Lusk A.C.</v>
          </cell>
          <cell r="E518" t="str">
            <v>Boys - Girls U10 1000m</v>
          </cell>
        </row>
        <row r="519">
          <cell r="A519">
            <v>517</v>
          </cell>
          <cell r="B519" t="str">
            <v>M</v>
          </cell>
          <cell r="C519" t="str">
            <v>Sam KEEGAN BLAIR</v>
          </cell>
          <cell r="D519" t="str">
            <v>Lusk A.C.</v>
          </cell>
          <cell r="E519" t="str">
            <v>Boys - Girls U10 1000m</v>
          </cell>
        </row>
        <row r="520">
          <cell r="A520">
            <v>518</v>
          </cell>
          <cell r="B520" t="str">
            <v>F</v>
          </cell>
          <cell r="C520" t="str">
            <v>Lauren RYAN</v>
          </cell>
          <cell r="D520" t="str">
            <v>Lusk A.C.</v>
          </cell>
          <cell r="E520" t="str">
            <v>Boys - Girls U10 1000m</v>
          </cell>
        </row>
        <row r="521">
          <cell r="A521">
            <v>519</v>
          </cell>
          <cell r="B521" t="str">
            <v>M</v>
          </cell>
          <cell r="C521" t="str">
            <v>Nathan DALY</v>
          </cell>
          <cell r="D521" t="str">
            <v>Lusk A.C.</v>
          </cell>
          <cell r="E521" t="str">
            <v>Boys - Girls U10 1000m</v>
          </cell>
        </row>
        <row r="522">
          <cell r="A522">
            <v>520</v>
          </cell>
          <cell r="B522" t="str">
            <v>F</v>
          </cell>
          <cell r="C522" t="str">
            <v>Elsie Mai MC ELARNEY</v>
          </cell>
          <cell r="D522" t="str">
            <v>Lusk A.C.</v>
          </cell>
          <cell r="E522" t="str">
            <v>Boys - Girls U10 1000m</v>
          </cell>
        </row>
        <row r="523">
          <cell r="A523">
            <v>521</v>
          </cell>
          <cell r="B523" t="str">
            <v>M</v>
          </cell>
          <cell r="C523" t="str">
            <v>Michael LONGAUER</v>
          </cell>
          <cell r="D523" t="str">
            <v>Lusk A.C.</v>
          </cell>
          <cell r="E523" t="str">
            <v>Boys - Girls U10 1000m</v>
          </cell>
        </row>
        <row r="524">
          <cell r="A524">
            <v>522</v>
          </cell>
          <cell r="B524" t="str">
            <v>M</v>
          </cell>
          <cell r="C524" t="str">
            <v>Phoenix SCANLON LAWLOR</v>
          </cell>
          <cell r="D524" t="str">
            <v>Lusk A.C.</v>
          </cell>
          <cell r="E524" t="str">
            <v>Boys - Girls U10 1000m</v>
          </cell>
        </row>
        <row r="525">
          <cell r="A525">
            <v>523</v>
          </cell>
          <cell r="B525" t="str">
            <v>M</v>
          </cell>
          <cell r="C525" t="str">
            <v>Nicolas DOYLE</v>
          </cell>
          <cell r="D525" t="str">
            <v>Lusk A.C.</v>
          </cell>
          <cell r="E525" t="str">
            <v>Boys - Girls U12 2000m</v>
          </cell>
        </row>
        <row r="526">
          <cell r="A526">
            <v>524</v>
          </cell>
          <cell r="B526" t="str">
            <v>M</v>
          </cell>
          <cell r="C526" t="str">
            <v>Peter RYAN</v>
          </cell>
          <cell r="D526" t="str">
            <v>Lusk A.C.</v>
          </cell>
          <cell r="E526" t="str">
            <v>Boys - Girls U12 2000m</v>
          </cell>
        </row>
        <row r="527">
          <cell r="A527">
            <v>525</v>
          </cell>
          <cell r="B527" t="str">
            <v>M</v>
          </cell>
          <cell r="C527" t="str">
            <v>Sammie CONBOY</v>
          </cell>
          <cell r="D527" t="str">
            <v>Lusk A.C.</v>
          </cell>
          <cell r="E527" t="str">
            <v>Boys - Girls U12 2000m</v>
          </cell>
        </row>
        <row r="528">
          <cell r="A528">
            <v>526</v>
          </cell>
          <cell r="B528" t="str">
            <v>F</v>
          </cell>
          <cell r="C528" t="str">
            <v>Ciara COUGHLAN</v>
          </cell>
          <cell r="D528" t="str">
            <v>Lusk A.C.</v>
          </cell>
          <cell r="E528" t="str">
            <v>Boys - Girls U12 2000m</v>
          </cell>
        </row>
        <row r="529">
          <cell r="A529">
            <v>527</v>
          </cell>
          <cell r="B529" t="str">
            <v>M</v>
          </cell>
          <cell r="C529" t="str">
            <v>Eoin MCGUIRK</v>
          </cell>
          <cell r="D529" t="str">
            <v>Lusk A.C.</v>
          </cell>
          <cell r="E529" t="str">
            <v>Boys - Girls U16 4000m</v>
          </cell>
        </row>
        <row r="530">
          <cell r="A530">
            <v>528</v>
          </cell>
          <cell r="B530" t="str">
            <v>M</v>
          </cell>
          <cell r="C530" t="str">
            <v>Conor MCGUIRK</v>
          </cell>
          <cell r="D530" t="str">
            <v>Lusk A.C.</v>
          </cell>
          <cell r="E530" t="str">
            <v>U18 Boys 5000m</v>
          </cell>
        </row>
        <row r="531">
          <cell r="A531">
            <v>529</v>
          </cell>
          <cell r="B531" t="str">
            <v>F</v>
          </cell>
          <cell r="C531" t="str">
            <v>Ashley GUINAN</v>
          </cell>
          <cell r="D531" t="str">
            <v>Lusk A.C.</v>
          </cell>
          <cell r="E531" t="str">
            <v>U18 Girls 4000m</v>
          </cell>
        </row>
        <row r="532">
          <cell r="A532">
            <v>810</v>
          </cell>
          <cell r="B532" t="str">
            <v>M</v>
          </cell>
          <cell r="C532" t="str">
            <v>Hendrix Njume Stone</v>
          </cell>
          <cell r="D532" t="str">
            <v>Lusk A.C.</v>
          </cell>
          <cell r="E532" t="str">
            <v>Boys - Girls U10 1000m</v>
          </cell>
        </row>
        <row r="533">
          <cell r="A533">
            <v>811</v>
          </cell>
          <cell r="B533" t="str">
            <v>M</v>
          </cell>
          <cell r="C533" t="str">
            <v>Phoenix Njume Stone</v>
          </cell>
          <cell r="D533" t="str">
            <v>Lusk A.C.</v>
          </cell>
          <cell r="E533" t="str">
            <v>Boys - Girls U12 2000m</v>
          </cell>
        </row>
        <row r="534">
          <cell r="A534">
            <v>812</v>
          </cell>
          <cell r="B534" t="str">
            <v>M</v>
          </cell>
          <cell r="C534" t="str">
            <v>Taylor Hayes</v>
          </cell>
          <cell r="D534" t="str">
            <v>Lusk A.C.</v>
          </cell>
          <cell r="E534" t="str">
            <v>Boys - Girls U14 2500m</v>
          </cell>
        </row>
        <row r="535">
          <cell r="A535">
            <v>813</v>
          </cell>
          <cell r="B535" t="str">
            <v>M</v>
          </cell>
          <cell r="C535" t="str">
            <v>Ely Nolan</v>
          </cell>
          <cell r="D535" t="str">
            <v>Marino A.C.</v>
          </cell>
          <cell r="E535" t="str">
            <v>Boys - Girls U16 4000m</v>
          </cell>
        </row>
        <row r="536">
          <cell r="A536">
            <v>530</v>
          </cell>
          <cell r="B536" t="str">
            <v>M</v>
          </cell>
          <cell r="C536" t="str">
            <v>Fionn KELLY</v>
          </cell>
          <cell r="D536" t="str">
            <v>Metro/St. Brigids A.C.</v>
          </cell>
          <cell r="E536" t="str">
            <v>Boys - Girls U10 1000m</v>
          </cell>
        </row>
        <row r="537">
          <cell r="A537">
            <v>531</v>
          </cell>
          <cell r="B537" t="str">
            <v>M</v>
          </cell>
          <cell r="C537" t="str">
            <v>Bill COSTELLO</v>
          </cell>
          <cell r="D537" t="str">
            <v>Metro/St. Brigids A.C.</v>
          </cell>
          <cell r="E537" t="str">
            <v>Boys - Girls U10 1000m</v>
          </cell>
        </row>
        <row r="538">
          <cell r="A538">
            <v>532</v>
          </cell>
          <cell r="B538" t="str">
            <v>F</v>
          </cell>
          <cell r="C538" t="str">
            <v>Lara O SULLIVAN</v>
          </cell>
          <cell r="D538" t="str">
            <v>Metro/St. Brigids A.C.</v>
          </cell>
          <cell r="E538" t="str">
            <v>Boys - Girls U10 1000m</v>
          </cell>
        </row>
        <row r="539">
          <cell r="A539">
            <v>533</v>
          </cell>
          <cell r="B539" t="str">
            <v>F</v>
          </cell>
          <cell r="C539" t="str">
            <v>Holly CAFFREY</v>
          </cell>
          <cell r="D539" t="str">
            <v>Metro/St. Brigids A.C.</v>
          </cell>
          <cell r="E539" t="str">
            <v>Boys - Girls U10 1000m</v>
          </cell>
        </row>
        <row r="540">
          <cell r="A540">
            <v>534</v>
          </cell>
          <cell r="B540" t="str">
            <v>F</v>
          </cell>
          <cell r="C540" t="str">
            <v>Maya COSTINAS</v>
          </cell>
          <cell r="D540" t="str">
            <v>Metro/St. Brigids A.C.</v>
          </cell>
          <cell r="E540" t="str">
            <v>Boys - Girls U10 1000m</v>
          </cell>
        </row>
        <row r="541">
          <cell r="A541">
            <v>535</v>
          </cell>
          <cell r="B541" t="str">
            <v>M</v>
          </cell>
          <cell r="C541" t="str">
            <v>Daniel HOWLIN</v>
          </cell>
          <cell r="D541" t="str">
            <v>Metro/St. Brigids A.C.</v>
          </cell>
          <cell r="E541" t="str">
            <v>Boys - Girls U10 1000m</v>
          </cell>
        </row>
        <row r="542">
          <cell r="A542">
            <v>536</v>
          </cell>
          <cell r="B542" t="str">
            <v>M</v>
          </cell>
          <cell r="C542" t="str">
            <v>Eoin SHERLOCK</v>
          </cell>
          <cell r="D542" t="str">
            <v>Metro/St. Brigids A.C.</v>
          </cell>
          <cell r="E542" t="str">
            <v>Boys - Girls U10 1000m</v>
          </cell>
        </row>
        <row r="543">
          <cell r="A543">
            <v>537</v>
          </cell>
          <cell r="B543" t="str">
            <v>F</v>
          </cell>
          <cell r="C543" t="str">
            <v>Etain O'MALLEY</v>
          </cell>
          <cell r="D543" t="str">
            <v>Metro/St. Brigids A.C.</v>
          </cell>
          <cell r="E543" t="str">
            <v>Boys - Girls U10 1000m</v>
          </cell>
        </row>
        <row r="544">
          <cell r="A544">
            <v>538</v>
          </cell>
          <cell r="B544" t="str">
            <v>M</v>
          </cell>
          <cell r="C544" t="str">
            <v>Ishan AMBA</v>
          </cell>
          <cell r="D544" t="str">
            <v>Metro/St. Brigids A.C.</v>
          </cell>
          <cell r="E544" t="str">
            <v>Boys - Girls U10 1000m</v>
          </cell>
        </row>
        <row r="545">
          <cell r="A545">
            <v>539</v>
          </cell>
          <cell r="B545" t="str">
            <v>M</v>
          </cell>
          <cell r="C545" t="str">
            <v>Gavin QUINN</v>
          </cell>
          <cell r="D545" t="str">
            <v>Metro/St. Brigids A.C.</v>
          </cell>
          <cell r="E545" t="str">
            <v>Boys - Girls U10 1000m</v>
          </cell>
        </row>
        <row r="546">
          <cell r="A546">
            <v>540</v>
          </cell>
          <cell r="B546" t="str">
            <v>M</v>
          </cell>
          <cell r="C546" t="str">
            <v>Senan KEANE</v>
          </cell>
          <cell r="D546" t="str">
            <v>Metro/St. Brigids A.C.</v>
          </cell>
          <cell r="E546" t="str">
            <v>Boys - Girls U10 1000m</v>
          </cell>
        </row>
        <row r="547">
          <cell r="A547">
            <v>541</v>
          </cell>
          <cell r="B547" t="str">
            <v>F</v>
          </cell>
          <cell r="C547" t="str">
            <v>Saké Nour BAMBA</v>
          </cell>
          <cell r="D547" t="str">
            <v>Metro/St. Brigids A.C.</v>
          </cell>
          <cell r="E547" t="str">
            <v>Boys - Girls U10 1000m</v>
          </cell>
        </row>
        <row r="548">
          <cell r="A548">
            <v>542</v>
          </cell>
          <cell r="B548" t="str">
            <v>F</v>
          </cell>
          <cell r="C548" t="str">
            <v>Ella CAHILL</v>
          </cell>
          <cell r="D548" t="str">
            <v>Metro/St. Brigids A.C.</v>
          </cell>
          <cell r="E548" t="str">
            <v>Boys - Girls U10 1000m</v>
          </cell>
        </row>
        <row r="549">
          <cell r="A549">
            <v>543</v>
          </cell>
          <cell r="B549" t="str">
            <v>M</v>
          </cell>
          <cell r="C549" t="str">
            <v>Dara BROSNAN</v>
          </cell>
          <cell r="D549" t="str">
            <v>Metro/St. Brigids A.C.</v>
          </cell>
          <cell r="E549" t="str">
            <v>Boys - Girls U10 1000m</v>
          </cell>
        </row>
        <row r="550">
          <cell r="A550">
            <v>544</v>
          </cell>
          <cell r="B550" t="str">
            <v>M</v>
          </cell>
          <cell r="C550" t="str">
            <v>Tom MACKEY</v>
          </cell>
          <cell r="D550" t="str">
            <v>Metro/St. Brigids A.C.</v>
          </cell>
          <cell r="E550" t="str">
            <v>Boys - Girls U10 1000m</v>
          </cell>
        </row>
        <row r="551">
          <cell r="A551">
            <v>545</v>
          </cell>
          <cell r="B551" t="str">
            <v>F</v>
          </cell>
          <cell r="C551" t="str">
            <v>Sophie STAFFORD</v>
          </cell>
          <cell r="D551" t="str">
            <v>Metro/St. Brigids A.C.</v>
          </cell>
          <cell r="E551" t="str">
            <v>Boys - Girls U10 1000m</v>
          </cell>
        </row>
        <row r="552">
          <cell r="A552">
            <v>546</v>
          </cell>
          <cell r="B552" t="str">
            <v>M</v>
          </cell>
          <cell r="C552" t="str">
            <v>Max FARRELL</v>
          </cell>
          <cell r="D552" t="str">
            <v>Metro/St. Brigids A.C.</v>
          </cell>
          <cell r="E552" t="str">
            <v>Boys - Girls U10 1000m</v>
          </cell>
        </row>
        <row r="553">
          <cell r="A553">
            <v>547</v>
          </cell>
          <cell r="B553" t="str">
            <v>F</v>
          </cell>
          <cell r="C553" t="str">
            <v>Alannah BOURKE</v>
          </cell>
          <cell r="D553" t="str">
            <v>Metro/St. Brigids A.C.</v>
          </cell>
          <cell r="E553" t="str">
            <v>Boys - Girls U10 1000m</v>
          </cell>
        </row>
        <row r="554">
          <cell r="A554">
            <v>548</v>
          </cell>
          <cell r="B554" t="str">
            <v>F</v>
          </cell>
          <cell r="C554" t="str">
            <v>Léonie Rose GERBEAU</v>
          </cell>
          <cell r="D554" t="str">
            <v>Metro/St. Brigids A.C.</v>
          </cell>
          <cell r="E554" t="str">
            <v>Boys - Girls U10 1000m</v>
          </cell>
        </row>
        <row r="555">
          <cell r="A555">
            <v>549</v>
          </cell>
          <cell r="B555" t="str">
            <v>F</v>
          </cell>
          <cell r="C555" t="str">
            <v>Elle MCANDREW</v>
          </cell>
          <cell r="D555" t="str">
            <v>Metro/St. Brigids A.C.</v>
          </cell>
          <cell r="E555" t="str">
            <v>Boys - Girls U12 2000m</v>
          </cell>
        </row>
        <row r="556">
          <cell r="A556">
            <v>550</v>
          </cell>
          <cell r="B556" t="str">
            <v>M</v>
          </cell>
          <cell r="C556" t="str">
            <v>Cian SHERLOCK</v>
          </cell>
          <cell r="D556" t="str">
            <v>Metro/St. Brigids A.C.</v>
          </cell>
          <cell r="E556" t="str">
            <v>Boys - Girls U12 2000m</v>
          </cell>
        </row>
        <row r="557">
          <cell r="A557">
            <v>551</v>
          </cell>
          <cell r="B557" t="str">
            <v>F</v>
          </cell>
          <cell r="C557" t="str">
            <v>Leah LAWLOR</v>
          </cell>
          <cell r="D557" t="str">
            <v>Metro/St. Brigids A.C.</v>
          </cell>
          <cell r="E557" t="str">
            <v>Boys - Girls U12 2000m</v>
          </cell>
        </row>
        <row r="558">
          <cell r="A558">
            <v>552</v>
          </cell>
          <cell r="B558" t="str">
            <v>F</v>
          </cell>
          <cell r="C558" t="str">
            <v>Charlotte GRIMES</v>
          </cell>
          <cell r="D558" t="str">
            <v>Metro/St. Brigids A.C.</v>
          </cell>
          <cell r="E558" t="str">
            <v>Boys - Girls U12 2000m</v>
          </cell>
        </row>
        <row r="559">
          <cell r="A559">
            <v>553</v>
          </cell>
          <cell r="B559" t="str">
            <v>M</v>
          </cell>
          <cell r="C559" t="str">
            <v>James HOWLIN</v>
          </cell>
          <cell r="D559" t="str">
            <v>Metro/St. Brigids A.C.</v>
          </cell>
          <cell r="E559" t="str">
            <v>Boys - Girls U12 2000m</v>
          </cell>
        </row>
        <row r="560">
          <cell r="A560">
            <v>554</v>
          </cell>
          <cell r="B560" t="str">
            <v>M</v>
          </cell>
          <cell r="C560" t="str">
            <v>Odhran O SULLIVAN</v>
          </cell>
          <cell r="D560" t="str">
            <v>Metro/St. Brigids A.C.</v>
          </cell>
          <cell r="E560" t="str">
            <v>Boys - Girls U12 2000m</v>
          </cell>
        </row>
        <row r="561">
          <cell r="A561">
            <v>555</v>
          </cell>
          <cell r="B561" t="str">
            <v>M</v>
          </cell>
          <cell r="C561" t="str">
            <v>Eoghan MCCOY</v>
          </cell>
          <cell r="D561" t="str">
            <v>Metro/St. Brigids A.C.</v>
          </cell>
          <cell r="E561" t="str">
            <v>Boys - Girls U12 2000m</v>
          </cell>
        </row>
        <row r="562">
          <cell r="A562">
            <v>556</v>
          </cell>
          <cell r="B562" t="str">
            <v>F</v>
          </cell>
          <cell r="C562" t="str">
            <v>Aoibheann GARDINER</v>
          </cell>
          <cell r="D562" t="str">
            <v>Metro/St. Brigids A.C.</v>
          </cell>
          <cell r="E562" t="str">
            <v>Boys - Girls U12 2000m</v>
          </cell>
        </row>
        <row r="563">
          <cell r="A563">
            <v>557</v>
          </cell>
          <cell r="B563" t="str">
            <v>F</v>
          </cell>
          <cell r="C563" t="str">
            <v>Megan MC GRATH</v>
          </cell>
          <cell r="D563" t="str">
            <v>Metro/St. Brigids A.C.</v>
          </cell>
          <cell r="E563" t="str">
            <v>Boys - Girls U12 2000m</v>
          </cell>
        </row>
        <row r="564">
          <cell r="A564">
            <v>558</v>
          </cell>
          <cell r="B564" t="str">
            <v>F</v>
          </cell>
          <cell r="C564" t="str">
            <v>Lauren O REILLY</v>
          </cell>
          <cell r="D564" t="str">
            <v>Metro/St. Brigids A.C.</v>
          </cell>
          <cell r="E564" t="str">
            <v>Boys - Girls U12 2000m</v>
          </cell>
        </row>
        <row r="565">
          <cell r="A565">
            <v>559</v>
          </cell>
          <cell r="B565" t="str">
            <v>F</v>
          </cell>
          <cell r="C565" t="str">
            <v>Feena MALONE</v>
          </cell>
          <cell r="D565" t="str">
            <v>Metro/St. Brigids A.C.</v>
          </cell>
          <cell r="E565" t="str">
            <v>Boys - Girls U12 2000m</v>
          </cell>
        </row>
        <row r="566">
          <cell r="A566">
            <v>560</v>
          </cell>
          <cell r="B566" t="str">
            <v>M</v>
          </cell>
          <cell r="C566" t="str">
            <v>Aaron LECHLEITNER</v>
          </cell>
          <cell r="D566" t="str">
            <v>Metro/St. Brigids A.C.</v>
          </cell>
          <cell r="E566" t="str">
            <v>Boys - Girls U12 2000m</v>
          </cell>
        </row>
        <row r="567">
          <cell r="A567">
            <v>561</v>
          </cell>
          <cell r="B567" t="str">
            <v>M</v>
          </cell>
          <cell r="C567" t="str">
            <v>Sam HENEGHAN</v>
          </cell>
          <cell r="D567" t="str">
            <v>Metro/St. Brigids A.C.</v>
          </cell>
          <cell r="E567" t="str">
            <v>Boys - Girls U12 2000m</v>
          </cell>
        </row>
        <row r="568">
          <cell r="A568">
            <v>562</v>
          </cell>
          <cell r="B568" t="str">
            <v>F</v>
          </cell>
          <cell r="C568" t="str">
            <v>Sophie HENEGHAN</v>
          </cell>
          <cell r="D568" t="str">
            <v>Metro/St. Brigids A.C.</v>
          </cell>
          <cell r="E568" t="str">
            <v>Boys - Girls U12 2000m</v>
          </cell>
        </row>
        <row r="569">
          <cell r="A569">
            <v>563</v>
          </cell>
          <cell r="B569" t="str">
            <v>F</v>
          </cell>
          <cell r="C569" t="str">
            <v>Stella HENEGHAN</v>
          </cell>
          <cell r="D569" t="str">
            <v>Metro/St. Brigids A.C.</v>
          </cell>
          <cell r="E569" t="str">
            <v>Boys - Girls U12 2000m</v>
          </cell>
        </row>
        <row r="570">
          <cell r="A570">
            <v>564</v>
          </cell>
          <cell r="B570" t="str">
            <v>M</v>
          </cell>
          <cell r="C570" t="str">
            <v>Pierse DOYLE</v>
          </cell>
          <cell r="D570" t="str">
            <v>Metro/St. Brigids A.C.</v>
          </cell>
          <cell r="E570" t="str">
            <v>Boys - Girls U12 2000m</v>
          </cell>
        </row>
        <row r="571">
          <cell r="A571">
            <v>565</v>
          </cell>
          <cell r="B571" t="str">
            <v>M</v>
          </cell>
          <cell r="C571" t="str">
            <v>Daire O'MAHONY</v>
          </cell>
          <cell r="D571" t="str">
            <v>Metro/St. Brigids A.C.</v>
          </cell>
          <cell r="E571" t="str">
            <v>Boys - Girls U12 2000m</v>
          </cell>
        </row>
        <row r="572">
          <cell r="A572">
            <v>566</v>
          </cell>
          <cell r="B572" t="str">
            <v>M</v>
          </cell>
          <cell r="C572" t="str">
            <v>Tsz Ming James PAN</v>
          </cell>
          <cell r="D572" t="str">
            <v>Metro/St. Brigids A.C.</v>
          </cell>
          <cell r="E572" t="str">
            <v>Boys - Girls U12 2000m</v>
          </cell>
        </row>
        <row r="573">
          <cell r="A573">
            <v>567</v>
          </cell>
          <cell r="B573" t="str">
            <v>M</v>
          </cell>
          <cell r="C573" t="str">
            <v>Ollie KENNY</v>
          </cell>
          <cell r="D573" t="str">
            <v>Metro/St. Brigids A.C.</v>
          </cell>
          <cell r="E573" t="str">
            <v>Boys - Girls U12 2000m</v>
          </cell>
        </row>
        <row r="574">
          <cell r="A574">
            <v>568</v>
          </cell>
          <cell r="B574" t="str">
            <v>M</v>
          </cell>
          <cell r="C574" t="str">
            <v>Fredric FORSYTHE</v>
          </cell>
          <cell r="D574" t="str">
            <v>Metro/St. Brigids A.C.</v>
          </cell>
          <cell r="E574" t="str">
            <v>Boys - Girls U12 2000m</v>
          </cell>
        </row>
        <row r="575">
          <cell r="A575">
            <v>569</v>
          </cell>
          <cell r="B575" t="str">
            <v>M</v>
          </cell>
          <cell r="C575" t="str">
            <v>Cillian MINOGUE</v>
          </cell>
          <cell r="D575" t="str">
            <v>Metro/St. Brigids A.C.</v>
          </cell>
          <cell r="E575" t="str">
            <v>Boys - Girls U12 2000m</v>
          </cell>
        </row>
        <row r="576">
          <cell r="A576">
            <v>570</v>
          </cell>
          <cell r="B576" t="str">
            <v>M</v>
          </cell>
          <cell r="C576" t="str">
            <v>Kamen MORAN</v>
          </cell>
          <cell r="D576" t="str">
            <v>Metro/St. Brigids A.C.</v>
          </cell>
          <cell r="E576" t="str">
            <v>Boys - Girls U12 2000m</v>
          </cell>
        </row>
        <row r="577">
          <cell r="A577">
            <v>571</v>
          </cell>
          <cell r="B577" t="str">
            <v>F</v>
          </cell>
          <cell r="C577" t="str">
            <v>Keeva KILDUNNE</v>
          </cell>
          <cell r="D577" t="str">
            <v>Metro/St. Brigids A.C.</v>
          </cell>
          <cell r="E577" t="str">
            <v>Boys - Girls U14 2500m</v>
          </cell>
        </row>
        <row r="578">
          <cell r="A578">
            <v>572</v>
          </cell>
          <cell r="B578" t="str">
            <v>F</v>
          </cell>
          <cell r="C578" t="str">
            <v>Annaliese O'DWYER</v>
          </cell>
          <cell r="D578" t="str">
            <v>Metro/St. Brigids A.C.</v>
          </cell>
          <cell r="E578" t="str">
            <v>Boys - Girls U14 2500m</v>
          </cell>
        </row>
        <row r="579">
          <cell r="A579">
            <v>573</v>
          </cell>
          <cell r="B579" t="str">
            <v>F</v>
          </cell>
          <cell r="C579" t="str">
            <v>Faye MCANDREW</v>
          </cell>
          <cell r="D579" t="str">
            <v>Metro/St. Brigids A.C.</v>
          </cell>
          <cell r="E579" t="str">
            <v>Boys - Girls U14 2500m</v>
          </cell>
        </row>
        <row r="580">
          <cell r="A580">
            <v>574</v>
          </cell>
          <cell r="B580" t="str">
            <v>F</v>
          </cell>
          <cell r="C580" t="str">
            <v>Leah O CALLAGHAN</v>
          </cell>
          <cell r="D580" t="str">
            <v>Metro/St. Brigids A.C.</v>
          </cell>
          <cell r="E580" t="str">
            <v>Boys - Girls U14 2500m</v>
          </cell>
        </row>
        <row r="581">
          <cell r="A581">
            <v>575</v>
          </cell>
          <cell r="B581" t="str">
            <v>F</v>
          </cell>
          <cell r="C581" t="str">
            <v>Maia NORTON</v>
          </cell>
          <cell r="D581" t="str">
            <v>Metro/St. Brigids A.C.</v>
          </cell>
          <cell r="E581" t="str">
            <v>Boys - Girls U14 2500m</v>
          </cell>
        </row>
        <row r="582">
          <cell r="A582">
            <v>576</v>
          </cell>
          <cell r="B582" t="str">
            <v>F</v>
          </cell>
          <cell r="C582" t="str">
            <v>Cara GORMAN</v>
          </cell>
          <cell r="D582" t="str">
            <v>Metro/St. Brigids A.C.</v>
          </cell>
          <cell r="E582" t="str">
            <v>Boys - Girls U14 2500m</v>
          </cell>
        </row>
        <row r="583">
          <cell r="A583">
            <v>577</v>
          </cell>
          <cell r="B583" t="str">
            <v>F</v>
          </cell>
          <cell r="C583" t="str">
            <v>Laoise GORMAN</v>
          </cell>
          <cell r="D583" t="str">
            <v>Metro/St. Brigids A.C.</v>
          </cell>
          <cell r="E583" t="str">
            <v>Boys - Girls U14 2500m</v>
          </cell>
        </row>
        <row r="584">
          <cell r="A584">
            <v>578</v>
          </cell>
          <cell r="B584" t="str">
            <v>M</v>
          </cell>
          <cell r="C584" t="str">
            <v>Senan KELLY</v>
          </cell>
          <cell r="D584" t="str">
            <v>Metro/St. Brigids A.C.</v>
          </cell>
          <cell r="E584" t="str">
            <v>Boys - Girls U14 2500m</v>
          </cell>
        </row>
        <row r="585">
          <cell r="A585">
            <v>579</v>
          </cell>
          <cell r="B585" t="str">
            <v>F</v>
          </cell>
          <cell r="C585" t="str">
            <v>Orna MCPARTLAND</v>
          </cell>
          <cell r="D585" t="str">
            <v>Metro/St. Brigids A.C.</v>
          </cell>
          <cell r="E585" t="str">
            <v>Boys - Girls U14 2500m</v>
          </cell>
        </row>
        <row r="586">
          <cell r="A586">
            <v>580</v>
          </cell>
          <cell r="B586" t="str">
            <v>F</v>
          </cell>
          <cell r="C586" t="str">
            <v>Isabella MCMORROW</v>
          </cell>
          <cell r="D586" t="str">
            <v>Metro/St. Brigids A.C.</v>
          </cell>
          <cell r="E586" t="str">
            <v>Boys - Girls U14 2500m</v>
          </cell>
        </row>
        <row r="587">
          <cell r="A587">
            <v>581</v>
          </cell>
          <cell r="B587" t="str">
            <v>M</v>
          </cell>
          <cell r="C587" t="str">
            <v>Fionn KEANE</v>
          </cell>
          <cell r="D587" t="str">
            <v>Metro/St. Brigids A.C.</v>
          </cell>
          <cell r="E587" t="str">
            <v>Boys - Girls U14 2500m</v>
          </cell>
        </row>
        <row r="588">
          <cell r="A588">
            <v>582</v>
          </cell>
          <cell r="B588" t="str">
            <v>M</v>
          </cell>
          <cell r="C588" t="str">
            <v>Seán MCNULTY</v>
          </cell>
          <cell r="D588" t="str">
            <v>Metro/St. Brigids A.C.</v>
          </cell>
          <cell r="E588" t="str">
            <v>Boys - Girls U14 2500m</v>
          </cell>
        </row>
        <row r="589">
          <cell r="A589">
            <v>583</v>
          </cell>
          <cell r="B589" t="str">
            <v>M</v>
          </cell>
          <cell r="C589" t="str">
            <v>Matthew KEANE</v>
          </cell>
          <cell r="D589" t="str">
            <v>Metro/St. Brigids A.C.</v>
          </cell>
          <cell r="E589" t="str">
            <v>Boys - Girls U16 4000m</v>
          </cell>
        </row>
        <row r="590">
          <cell r="A590">
            <v>584</v>
          </cell>
          <cell r="B590" t="str">
            <v>F</v>
          </cell>
          <cell r="C590" t="str">
            <v>Isla O'DWYER</v>
          </cell>
          <cell r="D590" t="str">
            <v>Metro/St. Brigids A.C.</v>
          </cell>
          <cell r="E590" t="str">
            <v>Boys - Girls U16 4000m</v>
          </cell>
        </row>
        <row r="591">
          <cell r="A591">
            <v>585</v>
          </cell>
          <cell r="B591" t="str">
            <v>M</v>
          </cell>
          <cell r="C591" t="str">
            <v>Ryan MC DEVITT</v>
          </cell>
          <cell r="D591" t="str">
            <v>Metro/St. Brigids A.C.</v>
          </cell>
          <cell r="E591" t="str">
            <v>Boys - Girls U16 4000m</v>
          </cell>
        </row>
        <row r="592">
          <cell r="A592">
            <v>586</v>
          </cell>
          <cell r="B592" t="str">
            <v>M</v>
          </cell>
          <cell r="C592" t="str">
            <v>Dara COSTELLO</v>
          </cell>
          <cell r="D592" t="str">
            <v>Metro/St. Brigids A.C.</v>
          </cell>
          <cell r="E592" t="str">
            <v>Boys - Girls U16 4000m</v>
          </cell>
        </row>
        <row r="593">
          <cell r="A593">
            <v>587</v>
          </cell>
          <cell r="B593" t="str">
            <v>M</v>
          </cell>
          <cell r="C593" t="str">
            <v>Luke COSTELLO</v>
          </cell>
          <cell r="D593" t="str">
            <v>Metro/St. Brigids A.C.</v>
          </cell>
          <cell r="E593" t="str">
            <v>Boys - Girls U16 4000m</v>
          </cell>
        </row>
        <row r="594">
          <cell r="A594">
            <v>588</v>
          </cell>
          <cell r="B594" t="str">
            <v>M</v>
          </cell>
          <cell r="C594" t="str">
            <v>Liam CULLINAN</v>
          </cell>
          <cell r="D594" t="str">
            <v>Metro/St. Brigids A.C.</v>
          </cell>
          <cell r="E594" t="str">
            <v>Boys - Girls U16 4000m</v>
          </cell>
        </row>
        <row r="595">
          <cell r="A595">
            <v>589</v>
          </cell>
          <cell r="B595" t="str">
            <v>F</v>
          </cell>
          <cell r="C595" t="str">
            <v>Alannah KEANE</v>
          </cell>
          <cell r="D595" t="str">
            <v>Metro/St. Brigids A.C.</v>
          </cell>
          <cell r="E595" t="str">
            <v>Boys - Girls U16 4000m</v>
          </cell>
        </row>
        <row r="596">
          <cell r="A596">
            <v>590</v>
          </cell>
          <cell r="B596" t="str">
            <v>M</v>
          </cell>
          <cell r="C596" t="str">
            <v>Daire MACKEN</v>
          </cell>
          <cell r="D596" t="str">
            <v>Metro/St. Brigids A.C.</v>
          </cell>
          <cell r="E596" t="str">
            <v>U18 Boys 5000m</v>
          </cell>
        </row>
        <row r="597">
          <cell r="A597">
            <v>591</v>
          </cell>
          <cell r="B597" t="str">
            <v>M</v>
          </cell>
          <cell r="C597" t="str">
            <v>Sean O'MARA</v>
          </cell>
          <cell r="D597" t="str">
            <v>Metro/St. Brigids A.C.</v>
          </cell>
          <cell r="E597" t="str">
            <v>U18 Boys 5000m</v>
          </cell>
        </row>
        <row r="598">
          <cell r="A598">
            <v>592</v>
          </cell>
          <cell r="B598" t="str">
            <v>M</v>
          </cell>
          <cell r="C598" t="str">
            <v>Peter BRENNAN</v>
          </cell>
          <cell r="D598" t="str">
            <v>Metro/St. Brigids A.C.</v>
          </cell>
          <cell r="E598" t="str">
            <v>U18 Boys 5000m</v>
          </cell>
        </row>
        <row r="599">
          <cell r="A599">
            <v>593</v>
          </cell>
          <cell r="B599" t="str">
            <v>M</v>
          </cell>
          <cell r="C599" t="str">
            <v>Ferdea WARD</v>
          </cell>
          <cell r="D599" t="str">
            <v>Metro/St. Brigids A.C.</v>
          </cell>
          <cell r="E599" t="str">
            <v>U18 Boys 5000m</v>
          </cell>
        </row>
        <row r="600">
          <cell r="A600">
            <v>594</v>
          </cell>
          <cell r="B600" t="str">
            <v>M</v>
          </cell>
          <cell r="C600" t="str">
            <v>Ronan WARD</v>
          </cell>
          <cell r="D600" t="str">
            <v>Metro/St. Brigids A.C.</v>
          </cell>
          <cell r="E600" t="str">
            <v>U18 Boys 5000m</v>
          </cell>
        </row>
        <row r="601">
          <cell r="A601">
            <v>595</v>
          </cell>
          <cell r="B601" t="str">
            <v>F</v>
          </cell>
          <cell r="C601" t="str">
            <v>Cara MOHAN</v>
          </cell>
          <cell r="D601" t="str">
            <v>Metro/St. Brigids A.C.</v>
          </cell>
          <cell r="E601" t="str">
            <v>U18 Girls 4000m</v>
          </cell>
        </row>
        <row r="602">
          <cell r="A602">
            <v>596</v>
          </cell>
          <cell r="B602" t="str">
            <v>F</v>
          </cell>
          <cell r="C602" t="str">
            <v>Adele MURPHY</v>
          </cell>
          <cell r="D602" t="str">
            <v>Mid Sutton A.C.</v>
          </cell>
          <cell r="E602" t="str">
            <v>Boys - Girls U10 1000m</v>
          </cell>
        </row>
        <row r="603">
          <cell r="A603">
            <v>597</v>
          </cell>
          <cell r="B603" t="str">
            <v>F</v>
          </cell>
          <cell r="C603" t="str">
            <v>Alexandra NAUGHTON</v>
          </cell>
          <cell r="D603" t="str">
            <v>Mid Sutton A.C.</v>
          </cell>
          <cell r="E603" t="str">
            <v>Boys - Girls U10 1000m</v>
          </cell>
        </row>
        <row r="604">
          <cell r="A604">
            <v>598</v>
          </cell>
          <cell r="B604" t="str">
            <v>M</v>
          </cell>
          <cell r="C604" t="str">
            <v>Mark REAMSBOTTOM</v>
          </cell>
          <cell r="D604" t="str">
            <v>Mid Sutton A.C.</v>
          </cell>
          <cell r="E604" t="str">
            <v>Boys - Girls U10 1000m</v>
          </cell>
        </row>
        <row r="605">
          <cell r="A605">
            <v>599</v>
          </cell>
          <cell r="B605" t="str">
            <v>M</v>
          </cell>
          <cell r="C605" t="str">
            <v>Diarmuid KEHILY</v>
          </cell>
          <cell r="D605" t="str">
            <v>Mid Sutton A.C.</v>
          </cell>
          <cell r="E605" t="str">
            <v>Boys - Girls U10 1000m</v>
          </cell>
        </row>
        <row r="606">
          <cell r="A606">
            <v>600</v>
          </cell>
          <cell r="B606" t="str">
            <v>M</v>
          </cell>
          <cell r="C606" t="str">
            <v>Senan HYNDS</v>
          </cell>
          <cell r="D606" t="str">
            <v>Mid Sutton A.C.</v>
          </cell>
          <cell r="E606" t="str">
            <v>Boys - Girls U10 1000m</v>
          </cell>
        </row>
        <row r="607">
          <cell r="A607">
            <v>601</v>
          </cell>
          <cell r="B607" t="str">
            <v>F</v>
          </cell>
          <cell r="C607" t="str">
            <v>Ilaria JENNINGS</v>
          </cell>
          <cell r="D607" t="str">
            <v>Mid Sutton A.C.</v>
          </cell>
          <cell r="E607" t="str">
            <v>Boys - Girls U10 1000m</v>
          </cell>
        </row>
        <row r="608">
          <cell r="A608">
            <v>602</v>
          </cell>
          <cell r="B608" t="str">
            <v>M</v>
          </cell>
          <cell r="C608" t="str">
            <v>Hugo COBBE</v>
          </cell>
          <cell r="D608" t="str">
            <v>Mid Sutton A.C.</v>
          </cell>
          <cell r="E608" t="str">
            <v>Boys - Girls U10 1000m</v>
          </cell>
        </row>
        <row r="609">
          <cell r="A609">
            <v>603</v>
          </cell>
          <cell r="B609" t="str">
            <v>F</v>
          </cell>
          <cell r="C609" t="str">
            <v>Sadie NEILAN</v>
          </cell>
          <cell r="D609" t="str">
            <v>Mid Sutton A.C.</v>
          </cell>
          <cell r="E609" t="str">
            <v>Boys - Girls U10 1000m</v>
          </cell>
        </row>
        <row r="610">
          <cell r="A610">
            <v>604</v>
          </cell>
          <cell r="B610" t="str">
            <v>M</v>
          </cell>
          <cell r="C610" t="str">
            <v>Fiach O BYRNE</v>
          </cell>
          <cell r="D610" t="str">
            <v>Mid Sutton A.C.</v>
          </cell>
          <cell r="E610" t="str">
            <v>Boys - Girls U10 1000m</v>
          </cell>
        </row>
        <row r="611">
          <cell r="A611">
            <v>605</v>
          </cell>
          <cell r="B611" t="str">
            <v>F</v>
          </cell>
          <cell r="C611" t="str">
            <v>Bethany NAZARALI</v>
          </cell>
          <cell r="D611" t="str">
            <v>Mid Sutton A.C.</v>
          </cell>
          <cell r="E611" t="str">
            <v>Boys - Girls U10 1000m</v>
          </cell>
        </row>
        <row r="612">
          <cell r="A612">
            <v>606</v>
          </cell>
          <cell r="B612" t="str">
            <v>F</v>
          </cell>
          <cell r="C612" t="str">
            <v>Amy-May O NEILL</v>
          </cell>
          <cell r="D612" t="str">
            <v>Mid Sutton A.C.</v>
          </cell>
          <cell r="E612" t="str">
            <v>Boys - Girls U12 2000m</v>
          </cell>
        </row>
        <row r="613">
          <cell r="A613">
            <v>607</v>
          </cell>
          <cell r="B613" t="str">
            <v>M</v>
          </cell>
          <cell r="C613" t="str">
            <v>Conor REAMSBOTTOM</v>
          </cell>
          <cell r="D613" t="str">
            <v>Mid Sutton A.C.</v>
          </cell>
          <cell r="E613" t="str">
            <v>Boys - Girls U12 2000m</v>
          </cell>
        </row>
        <row r="614">
          <cell r="A614">
            <v>608</v>
          </cell>
          <cell r="B614" t="str">
            <v>F</v>
          </cell>
          <cell r="C614" t="str">
            <v>Jessica LYDON</v>
          </cell>
          <cell r="D614" t="str">
            <v>Mid Sutton A.C.</v>
          </cell>
          <cell r="E614" t="str">
            <v>Boys - Girls U12 2000m</v>
          </cell>
        </row>
        <row r="615">
          <cell r="A615">
            <v>609</v>
          </cell>
          <cell r="B615" t="str">
            <v>F</v>
          </cell>
          <cell r="C615" t="str">
            <v>Robyn MC DONNELL</v>
          </cell>
          <cell r="D615" t="str">
            <v>Mid Sutton A.C.</v>
          </cell>
          <cell r="E615" t="str">
            <v>Boys - Girls U12 2000m</v>
          </cell>
        </row>
        <row r="616">
          <cell r="A616">
            <v>610</v>
          </cell>
          <cell r="B616" t="str">
            <v>F</v>
          </cell>
          <cell r="C616" t="str">
            <v>Stella MC WALTER</v>
          </cell>
          <cell r="D616" t="str">
            <v>Mid Sutton A.C.</v>
          </cell>
          <cell r="E616" t="str">
            <v>Boys - Girls U12 2000m</v>
          </cell>
        </row>
        <row r="617">
          <cell r="A617">
            <v>611</v>
          </cell>
          <cell r="B617" t="str">
            <v>F</v>
          </cell>
          <cell r="C617" t="str">
            <v>Isabelle FITZGIBBON</v>
          </cell>
          <cell r="D617" t="str">
            <v>Mid Sutton A.C.</v>
          </cell>
          <cell r="E617" t="str">
            <v>Boys - Girls U12 2000m</v>
          </cell>
        </row>
        <row r="618">
          <cell r="A618">
            <v>612</v>
          </cell>
          <cell r="B618" t="str">
            <v>F</v>
          </cell>
          <cell r="C618" t="str">
            <v>Amelia REYNOLDS FOX</v>
          </cell>
          <cell r="D618" t="str">
            <v>Mid Sutton A.C.</v>
          </cell>
          <cell r="E618" t="str">
            <v>Boys - Girls U12 2000m</v>
          </cell>
        </row>
        <row r="619">
          <cell r="A619">
            <v>613</v>
          </cell>
          <cell r="B619" t="str">
            <v>F</v>
          </cell>
          <cell r="C619" t="str">
            <v>Aria COSTELLO</v>
          </cell>
          <cell r="D619" t="str">
            <v>Mid Sutton A.C.</v>
          </cell>
          <cell r="E619" t="str">
            <v>Boys - Girls U12 2000m</v>
          </cell>
        </row>
        <row r="620">
          <cell r="A620">
            <v>614</v>
          </cell>
          <cell r="B620" t="str">
            <v>F</v>
          </cell>
          <cell r="C620" t="str">
            <v>Áine CAHILL</v>
          </cell>
          <cell r="D620" t="str">
            <v>Mid Sutton A.C.</v>
          </cell>
          <cell r="E620" t="str">
            <v>Boys - Girls U12 2000m</v>
          </cell>
        </row>
        <row r="621">
          <cell r="A621">
            <v>615</v>
          </cell>
          <cell r="B621" t="str">
            <v>F</v>
          </cell>
          <cell r="C621" t="str">
            <v>Varvara GORDIENOK</v>
          </cell>
          <cell r="D621" t="str">
            <v>Mid Sutton A.C.</v>
          </cell>
          <cell r="E621" t="str">
            <v>Boys - Girls U12 2000m</v>
          </cell>
        </row>
        <row r="622">
          <cell r="A622">
            <v>616</v>
          </cell>
          <cell r="B622" t="str">
            <v>F</v>
          </cell>
          <cell r="C622" t="str">
            <v>Siún BARRY</v>
          </cell>
          <cell r="D622" t="str">
            <v>Mid Sutton A.C.</v>
          </cell>
          <cell r="E622" t="str">
            <v>Boys - Girls U12 2000m</v>
          </cell>
        </row>
        <row r="623">
          <cell r="A623">
            <v>617</v>
          </cell>
          <cell r="B623" t="str">
            <v>F</v>
          </cell>
          <cell r="C623" t="str">
            <v>Aoife MURPHY</v>
          </cell>
          <cell r="D623" t="str">
            <v>Mid Sutton A.C.</v>
          </cell>
          <cell r="E623" t="str">
            <v>Boys - Girls U12 2000m</v>
          </cell>
        </row>
        <row r="624">
          <cell r="A624">
            <v>618</v>
          </cell>
          <cell r="B624" t="str">
            <v>F</v>
          </cell>
          <cell r="C624" t="str">
            <v>Freya HARTE</v>
          </cell>
          <cell r="D624" t="str">
            <v>Mid Sutton A.C.</v>
          </cell>
          <cell r="E624" t="str">
            <v>Boys - Girls U12 2000m</v>
          </cell>
        </row>
        <row r="625">
          <cell r="A625">
            <v>619</v>
          </cell>
          <cell r="B625" t="str">
            <v>F</v>
          </cell>
          <cell r="C625" t="str">
            <v>Sophie Grace WALSH</v>
          </cell>
          <cell r="D625" t="str">
            <v>Mid Sutton A.C.</v>
          </cell>
          <cell r="E625" t="str">
            <v>Boys - Girls U12 2000m</v>
          </cell>
        </row>
        <row r="626">
          <cell r="A626">
            <v>620</v>
          </cell>
          <cell r="B626" t="str">
            <v>M</v>
          </cell>
          <cell r="C626" t="str">
            <v>Tristan CRAIG</v>
          </cell>
          <cell r="D626" t="str">
            <v>Mid Sutton A.C.</v>
          </cell>
          <cell r="E626" t="str">
            <v>Boys - Girls U12 2000m</v>
          </cell>
        </row>
        <row r="627">
          <cell r="A627">
            <v>621</v>
          </cell>
          <cell r="B627" t="str">
            <v>F</v>
          </cell>
          <cell r="C627" t="str">
            <v>Sarah FLANAGAN</v>
          </cell>
          <cell r="D627" t="str">
            <v>Mid Sutton A.C.</v>
          </cell>
          <cell r="E627" t="str">
            <v>Boys - Girls U12 2000m</v>
          </cell>
        </row>
        <row r="628">
          <cell r="A628">
            <v>622</v>
          </cell>
          <cell r="B628" t="str">
            <v>F</v>
          </cell>
          <cell r="C628" t="str">
            <v>Seren Grace JOHNSON</v>
          </cell>
          <cell r="D628" t="str">
            <v>Mid Sutton A.C.</v>
          </cell>
          <cell r="E628" t="str">
            <v>Boys - Girls U12 2000m</v>
          </cell>
        </row>
        <row r="629">
          <cell r="A629">
            <v>623</v>
          </cell>
          <cell r="B629" t="str">
            <v>F</v>
          </cell>
          <cell r="C629" t="str">
            <v>Aadhya NAYAK</v>
          </cell>
          <cell r="D629" t="str">
            <v>Mid Sutton A.C.</v>
          </cell>
          <cell r="E629" t="str">
            <v>Boys - Girls U12 2000m</v>
          </cell>
        </row>
        <row r="630">
          <cell r="A630">
            <v>624</v>
          </cell>
          <cell r="B630" t="str">
            <v>F</v>
          </cell>
          <cell r="C630" t="str">
            <v>Ella VOGELAAR</v>
          </cell>
          <cell r="D630" t="str">
            <v>Mid Sutton A.C.</v>
          </cell>
          <cell r="E630" t="str">
            <v>Boys - Girls U14 2500m</v>
          </cell>
        </row>
        <row r="631">
          <cell r="A631">
            <v>625</v>
          </cell>
          <cell r="B631" t="str">
            <v>F</v>
          </cell>
          <cell r="C631" t="str">
            <v>Elise GOODWIN</v>
          </cell>
          <cell r="D631" t="str">
            <v>Mid Sutton A.C.</v>
          </cell>
          <cell r="E631" t="str">
            <v>Boys - Girls U14 2500m</v>
          </cell>
        </row>
        <row r="632">
          <cell r="A632">
            <v>626</v>
          </cell>
          <cell r="B632" t="str">
            <v>F</v>
          </cell>
          <cell r="C632" t="str">
            <v>Caralyn MORAN</v>
          </cell>
          <cell r="D632" t="str">
            <v>Mid Sutton A.C.</v>
          </cell>
          <cell r="E632" t="str">
            <v>Boys - Girls U14 2500m</v>
          </cell>
        </row>
        <row r="633">
          <cell r="A633">
            <v>627</v>
          </cell>
          <cell r="B633" t="str">
            <v>F</v>
          </cell>
          <cell r="C633" t="str">
            <v>Anna MULVANEY</v>
          </cell>
          <cell r="D633" t="str">
            <v>Mid Sutton A.C.</v>
          </cell>
          <cell r="E633" t="str">
            <v>Boys - Girls U14 2500m</v>
          </cell>
        </row>
        <row r="634">
          <cell r="A634">
            <v>628</v>
          </cell>
          <cell r="B634" t="str">
            <v>F</v>
          </cell>
          <cell r="C634" t="str">
            <v>Michaela KEHILY</v>
          </cell>
          <cell r="D634" t="str">
            <v>Mid Sutton A.C.</v>
          </cell>
          <cell r="E634" t="str">
            <v>Boys - Girls U14 2500m</v>
          </cell>
        </row>
        <row r="635">
          <cell r="A635">
            <v>629</v>
          </cell>
          <cell r="B635" t="str">
            <v>F</v>
          </cell>
          <cell r="C635" t="str">
            <v>Mae MURPHY</v>
          </cell>
          <cell r="D635" t="str">
            <v>Mid Sutton A.C.</v>
          </cell>
          <cell r="E635" t="str">
            <v>Boys - Girls U14 2500m</v>
          </cell>
        </row>
        <row r="636">
          <cell r="A636">
            <v>630</v>
          </cell>
          <cell r="B636" t="str">
            <v>F</v>
          </cell>
          <cell r="C636" t="str">
            <v>Jessica NELSON</v>
          </cell>
          <cell r="D636" t="str">
            <v>Mid Sutton A.C.</v>
          </cell>
          <cell r="E636" t="str">
            <v>Boys - Girls U14 2500m</v>
          </cell>
        </row>
        <row r="637">
          <cell r="A637">
            <v>631</v>
          </cell>
          <cell r="B637" t="str">
            <v>F</v>
          </cell>
          <cell r="C637" t="str">
            <v>Aoife MURPHY</v>
          </cell>
          <cell r="D637" t="str">
            <v>Mid Sutton A.C.</v>
          </cell>
          <cell r="E637" t="str">
            <v>Boys - Girls U16 4000m</v>
          </cell>
        </row>
        <row r="638">
          <cell r="A638">
            <v>632</v>
          </cell>
          <cell r="B638" t="str">
            <v>F</v>
          </cell>
          <cell r="C638" t="str">
            <v>Tara NUGENT</v>
          </cell>
          <cell r="D638" t="str">
            <v>Mid Sutton A.C.</v>
          </cell>
          <cell r="E638" t="str">
            <v>Boys - Girls U16 4000m</v>
          </cell>
        </row>
        <row r="639">
          <cell r="A639">
            <v>633</v>
          </cell>
          <cell r="B639" t="str">
            <v>F</v>
          </cell>
          <cell r="C639" t="str">
            <v>Beth REAMSBOTTOM</v>
          </cell>
          <cell r="D639" t="str">
            <v>Mid Sutton A.C.</v>
          </cell>
          <cell r="E639" t="str">
            <v>Boys - Girls U16 4000m</v>
          </cell>
        </row>
        <row r="640">
          <cell r="A640">
            <v>634</v>
          </cell>
          <cell r="B640" t="str">
            <v>F</v>
          </cell>
          <cell r="C640" t="str">
            <v>Roisin DORRAN</v>
          </cell>
          <cell r="D640" t="str">
            <v>Mid Sutton A.C.</v>
          </cell>
          <cell r="E640" t="str">
            <v>Boys - Girls U16 4000m</v>
          </cell>
        </row>
        <row r="641">
          <cell r="A641">
            <v>635</v>
          </cell>
          <cell r="B641" t="str">
            <v>F</v>
          </cell>
          <cell r="C641" t="str">
            <v>Tara Rose SMITH</v>
          </cell>
          <cell r="D641" t="str">
            <v>Mid Sutton A.C.</v>
          </cell>
          <cell r="E641" t="str">
            <v>Boys - Girls U16 4000m</v>
          </cell>
        </row>
        <row r="642">
          <cell r="A642">
            <v>636</v>
          </cell>
          <cell r="B642" t="str">
            <v>F</v>
          </cell>
          <cell r="C642" t="str">
            <v>Meabh MULVANEY</v>
          </cell>
          <cell r="D642" t="str">
            <v>Mid Sutton A.C.</v>
          </cell>
          <cell r="E642" t="str">
            <v>Boys - Girls U16 4000m</v>
          </cell>
        </row>
        <row r="643">
          <cell r="A643">
            <v>637</v>
          </cell>
          <cell r="B643" t="str">
            <v>F</v>
          </cell>
          <cell r="C643" t="str">
            <v>Piper SWAN</v>
          </cell>
          <cell r="D643" t="str">
            <v>Mid Sutton A.C.</v>
          </cell>
          <cell r="E643" t="str">
            <v>Boys - Girls U16 4000m</v>
          </cell>
        </row>
        <row r="644">
          <cell r="A644">
            <v>638</v>
          </cell>
          <cell r="B644" t="str">
            <v>F</v>
          </cell>
          <cell r="C644" t="str">
            <v>Ailbhe STYNES</v>
          </cell>
          <cell r="D644" t="str">
            <v>Portmarnock A.C.</v>
          </cell>
          <cell r="E644" t="str">
            <v>Boys - Girls U10 1000m</v>
          </cell>
        </row>
        <row r="645">
          <cell r="A645">
            <v>639</v>
          </cell>
          <cell r="B645" t="str">
            <v>F</v>
          </cell>
          <cell r="C645" t="str">
            <v>Annabelle CARROLL</v>
          </cell>
          <cell r="D645" t="str">
            <v>Portmarnock A.C.</v>
          </cell>
          <cell r="E645" t="str">
            <v>Boys - Girls U10 1000m</v>
          </cell>
        </row>
        <row r="646">
          <cell r="A646">
            <v>640</v>
          </cell>
          <cell r="B646" t="str">
            <v>M</v>
          </cell>
          <cell r="C646" t="str">
            <v>Finn WALSH</v>
          </cell>
          <cell r="D646" t="str">
            <v>Portmarnock A.C.</v>
          </cell>
          <cell r="E646" t="str">
            <v>Boys - Girls U12 2000m</v>
          </cell>
        </row>
        <row r="647">
          <cell r="A647">
            <v>641</v>
          </cell>
          <cell r="B647" t="str">
            <v>M</v>
          </cell>
          <cell r="C647" t="str">
            <v>Conall BISHOP</v>
          </cell>
          <cell r="D647" t="str">
            <v>Portmarnock A.C.</v>
          </cell>
          <cell r="E647" t="str">
            <v>Boys - Girls U12 2000m</v>
          </cell>
        </row>
        <row r="648">
          <cell r="A648">
            <v>642</v>
          </cell>
          <cell r="B648" t="str">
            <v>M</v>
          </cell>
          <cell r="C648" t="str">
            <v>Cian WILSON</v>
          </cell>
          <cell r="D648" t="str">
            <v>Raheny Shamrock A.C.</v>
          </cell>
          <cell r="E648" t="str">
            <v>Boys - Girls U10 1000m</v>
          </cell>
        </row>
        <row r="649">
          <cell r="A649">
            <v>643</v>
          </cell>
          <cell r="B649" t="str">
            <v>F</v>
          </cell>
          <cell r="C649" t="str">
            <v>Ava CARRABIN</v>
          </cell>
          <cell r="D649" t="str">
            <v>Raheny Shamrock A.C.</v>
          </cell>
          <cell r="E649" t="str">
            <v>Boys - Girls U10 1000m</v>
          </cell>
        </row>
        <row r="650">
          <cell r="A650">
            <v>644</v>
          </cell>
          <cell r="B650" t="str">
            <v>F</v>
          </cell>
          <cell r="C650" t="str">
            <v>Sadbh NASH</v>
          </cell>
          <cell r="D650" t="str">
            <v>Raheny Shamrock A.C.</v>
          </cell>
          <cell r="E650" t="str">
            <v>Boys - Girls U10 1000m</v>
          </cell>
        </row>
        <row r="651">
          <cell r="A651">
            <v>645</v>
          </cell>
          <cell r="B651" t="str">
            <v>M</v>
          </cell>
          <cell r="C651" t="str">
            <v>Conor WOODS</v>
          </cell>
          <cell r="D651" t="str">
            <v>Raheny Shamrock A.C.</v>
          </cell>
          <cell r="E651" t="str">
            <v>Boys - Girls U10 1000m</v>
          </cell>
        </row>
        <row r="652">
          <cell r="A652">
            <v>646</v>
          </cell>
          <cell r="B652" t="str">
            <v>M</v>
          </cell>
          <cell r="C652" t="str">
            <v>Noah DALY</v>
          </cell>
          <cell r="D652" t="str">
            <v>Raheny Shamrock A.C.</v>
          </cell>
          <cell r="E652" t="str">
            <v>Boys - Girls U10 1000m</v>
          </cell>
        </row>
        <row r="653">
          <cell r="A653">
            <v>647</v>
          </cell>
          <cell r="B653" t="str">
            <v>M</v>
          </cell>
          <cell r="C653" t="str">
            <v>Patrick BYRNE</v>
          </cell>
          <cell r="D653" t="str">
            <v>Raheny Shamrock A.C.</v>
          </cell>
          <cell r="E653" t="str">
            <v>Boys - Girls U10 1000m</v>
          </cell>
        </row>
        <row r="654">
          <cell r="A654">
            <v>648</v>
          </cell>
          <cell r="B654" t="str">
            <v>F</v>
          </cell>
          <cell r="C654" t="str">
            <v>Evie CLARK</v>
          </cell>
          <cell r="D654" t="str">
            <v>Raheny Shamrock A.C.</v>
          </cell>
          <cell r="E654" t="str">
            <v>Boys - Girls U10 1000m</v>
          </cell>
        </row>
        <row r="655">
          <cell r="A655">
            <v>649</v>
          </cell>
          <cell r="B655" t="str">
            <v>M</v>
          </cell>
          <cell r="C655" t="str">
            <v>Ciaran BROWN</v>
          </cell>
          <cell r="D655" t="str">
            <v>Raheny Shamrock A.C.</v>
          </cell>
          <cell r="E655" t="str">
            <v>Boys - Girls U10 1000m</v>
          </cell>
        </row>
        <row r="656">
          <cell r="A656">
            <v>650</v>
          </cell>
          <cell r="B656" t="str">
            <v>M</v>
          </cell>
          <cell r="C656" t="str">
            <v>Jamie FENNELL</v>
          </cell>
          <cell r="D656" t="str">
            <v>Raheny Shamrock A.C.</v>
          </cell>
          <cell r="E656" t="str">
            <v>Boys - Girls U10 1000m</v>
          </cell>
        </row>
        <row r="657">
          <cell r="A657">
            <v>651</v>
          </cell>
          <cell r="B657" t="str">
            <v>F</v>
          </cell>
          <cell r="C657" t="str">
            <v>Aoife O SULLIVAN</v>
          </cell>
          <cell r="D657" t="str">
            <v>Raheny Shamrock A.C.</v>
          </cell>
          <cell r="E657" t="str">
            <v>Boys - Girls U10 1000m</v>
          </cell>
        </row>
        <row r="658">
          <cell r="A658">
            <v>652</v>
          </cell>
          <cell r="B658" t="str">
            <v>F</v>
          </cell>
          <cell r="C658" t="str">
            <v>Aoife PARKINSON</v>
          </cell>
          <cell r="D658" t="str">
            <v>Raheny Shamrock A.C.</v>
          </cell>
          <cell r="E658" t="str">
            <v>Boys - Girls U10 1000m</v>
          </cell>
        </row>
        <row r="659">
          <cell r="A659">
            <v>653</v>
          </cell>
          <cell r="B659" t="str">
            <v>M</v>
          </cell>
          <cell r="C659" t="str">
            <v>Cian MURTAGH</v>
          </cell>
          <cell r="D659" t="str">
            <v>Raheny Shamrock A.C.</v>
          </cell>
          <cell r="E659" t="str">
            <v>Boys - Girls U10 1000m</v>
          </cell>
        </row>
        <row r="660">
          <cell r="A660">
            <v>654</v>
          </cell>
          <cell r="B660" t="str">
            <v>F</v>
          </cell>
          <cell r="C660" t="str">
            <v>Phoebe DICKINSON</v>
          </cell>
          <cell r="D660" t="str">
            <v>Raheny Shamrock A.C.</v>
          </cell>
          <cell r="E660" t="str">
            <v>Boys - Girls U10 1000m</v>
          </cell>
        </row>
        <row r="661">
          <cell r="A661">
            <v>655</v>
          </cell>
          <cell r="B661" t="str">
            <v>M</v>
          </cell>
          <cell r="C661" t="str">
            <v>Alex CAMPION</v>
          </cell>
          <cell r="D661" t="str">
            <v>Raheny Shamrock A.C.</v>
          </cell>
          <cell r="E661" t="str">
            <v>Boys - Girls U10 1000m</v>
          </cell>
        </row>
        <row r="662">
          <cell r="A662">
            <v>656</v>
          </cell>
          <cell r="B662" t="str">
            <v>F</v>
          </cell>
          <cell r="C662" t="str">
            <v>Sinead HOGAN</v>
          </cell>
          <cell r="D662" t="str">
            <v>Raheny Shamrock A.C.</v>
          </cell>
          <cell r="E662" t="str">
            <v>Boys - Girls U10 1000m</v>
          </cell>
        </row>
        <row r="663">
          <cell r="A663">
            <v>657</v>
          </cell>
          <cell r="B663" t="str">
            <v>M</v>
          </cell>
          <cell r="C663" t="str">
            <v>Cian REILLY COONEY</v>
          </cell>
          <cell r="D663" t="str">
            <v>Raheny Shamrock A.C.</v>
          </cell>
          <cell r="E663" t="str">
            <v>Boys - Girls U12 2000m</v>
          </cell>
        </row>
        <row r="664">
          <cell r="A664">
            <v>658</v>
          </cell>
          <cell r="B664" t="str">
            <v>F</v>
          </cell>
          <cell r="C664" t="str">
            <v>Leia KEOGH</v>
          </cell>
          <cell r="D664" t="str">
            <v>Raheny Shamrock A.C.</v>
          </cell>
          <cell r="E664" t="str">
            <v>Boys - Girls U12 2000m</v>
          </cell>
        </row>
        <row r="665">
          <cell r="A665">
            <v>659</v>
          </cell>
          <cell r="B665" t="str">
            <v>M</v>
          </cell>
          <cell r="C665" t="str">
            <v>Ben SYNNOTT</v>
          </cell>
          <cell r="D665" t="str">
            <v>Raheny Shamrock A.C.</v>
          </cell>
          <cell r="E665" t="str">
            <v>Boys - Girls U12 2000m</v>
          </cell>
        </row>
        <row r="666">
          <cell r="A666">
            <v>660</v>
          </cell>
          <cell r="B666" t="str">
            <v>M</v>
          </cell>
          <cell r="C666" t="str">
            <v>Conor WILSON</v>
          </cell>
          <cell r="D666" t="str">
            <v>Raheny Shamrock A.C.</v>
          </cell>
          <cell r="E666" t="str">
            <v>Boys - Girls U12 2000m</v>
          </cell>
        </row>
        <row r="667">
          <cell r="A667">
            <v>661</v>
          </cell>
          <cell r="B667" t="str">
            <v>F</v>
          </cell>
          <cell r="C667" t="str">
            <v>Elsa SHEEHAN</v>
          </cell>
          <cell r="D667" t="str">
            <v>Raheny Shamrock A.C.</v>
          </cell>
          <cell r="E667" t="str">
            <v>Boys - Girls U12 2000m</v>
          </cell>
        </row>
        <row r="668">
          <cell r="A668">
            <v>662</v>
          </cell>
          <cell r="B668" t="str">
            <v>M</v>
          </cell>
          <cell r="C668" t="str">
            <v>Tiernan MC DONAGH</v>
          </cell>
          <cell r="D668" t="str">
            <v>Raheny Shamrock A.C.</v>
          </cell>
          <cell r="E668" t="str">
            <v>Boys - Girls U12 2000m</v>
          </cell>
        </row>
        <row r="669">
          <cell r="A669">
            <v>663</v>
          </cell>
          <cell r="B669" t="str">
            <v>F</v>
          </cell>
          <cell r="C669" t="str">
            <v>Ruby FOLEY</v>
          </cell>
          <cell r="D669" t="str">
            <v>Raheny Shamrock A.C.</v>
          </cell>
          <cell r="E669" t="str">
            <v>Boys - Girls U12 2000m</v>
          </cell>
        </row>
        <row r="670">
          <cell r="A670">
            <v>664</v>
          </cell>
          <cell r="B670" t="str">
            <v>M</v>
          </cell>
          <cell r="C670" t="str">
            <v>James SMITH</v>
          </cell>
          <cell r="D670" t="str">
            <v>Raheny Shamrock A.C.</v>
          </cell>
          <cell r="E670" t="str">
            <v>Boys - Girls U14 2500m</v>
          </cell>
        </row>
        <row r="671">
          <cell r="A671">
            <v>665</v>
          </cell>
          <cell r="B671" t="str">
            <v>F</v>
          </cell>
          <cell r="C671" t="str">
            <v>Chloe FINNEGAN</v>
          </cell>
          <cell r="D671" t="str">
            <v>Raheny Shamrock A.C.</v>
          </cell>
          <cell r="E671" t="str">
            <v>Boys - Girls U14 2500m</v>
          </cell>
        </row>
        <row r="672">
          <cell r="A672">
            <v>666</v>
          </cell>
          <cell r="B672" t="str">
            <v>F</v>
          </cell>
          <cell r="C672" t="str">
            <v>Annabel ZHENG</v>
          </cell>
          <cell r="D672" t="str">
            <v>Raheny Shamrock A.C.</v>
          </cell>
          <cell r="E672" t="str">
            <v>Boys - Girls U14 2500m</v>
          </cell>
        </row>
        <row r="673">
          <cell r="A673">
            <v>667</v>
          </cell>
          <cell r="B673" t="str">
            <v>M</v>
          </cell>
          <cell r="C673" t="str">
            <v>Conor BYRNE</v>
          </cell>
          <cell r="D673" t="str">
            <v>Raheny Shamrock A.C.</v>
          </cell>
          <cell r="E673" t="str">
            <v>Boys - Girls U14 2500m</v>
          </cell>
        </row>
        <row r="674">
          <cell r="A674">
            <v>668</v>
          </cell>
          <cell r="B674" t="str">
            <v>M</v>
          </cell>
          <cell r="C674" t="str">
            <v>Marc WOODS</v>
          </cell>
          <cell r="D674" t="str">
            <v>Raheny Shamrock A.C.</v>
          </cell>
          <cell r="E674" t="str">
            <v>Boys - Girls U14 2500m</v>
          </cell>
        </row>
        <row r="675">
          <cell r="A675">
            <v>669</v>
          </cell>
          <cell r="B675" t="str">
            <v>F</v>
          </cell>
          <cell r="C675" t="str">
            <v>Chloe MC GOVERN</v>
          </cell>
          <cell r="D675" t="str">
            <v>Raheny Shamrock A.C.</v>
          </cell>
          <cell r="E675" t="str">
            <v>Boys - Girls U14 2500m</v>
          </cell>
        </row>
        <row r="676">
          <cell r="A676">
            <v>670</v>
          </cell>
          <cell r="B676" t="str">
            <v>F</v>
          </cell>
          <cell r="C676" t="str">
            <v>Sophie KELLY</v>
          </cell>
          <cell r="D676" t="str">
            <v>Raheny Shamrock A.C.</v>
          </cell>
          <cell r="E676" t="str">
            <v>Boys - Girls U16 4000m</v>
          </cell>
        </row>
        <row r="677">
          <cell r="A677">
            <v>671</v>
          </cell>
          <cell r="B677" t="str">
            <v>M</v>
          </cell>
          <cell r="C677" t="str">
            <v>Cillian REILLY COONEY</v>
          </cell>
          <cell r="D677" t="str">
            <v>Raheny Shamrock A.C.</v>
          </cell>
          <cell r="E677" t="str">
            <v>Boys - Girls U16 4000m</v>
          </cell>
        </row>
        <row r="678">
          <cell r="A678">
            <v>672</v>
          </cell>
          <cell r="B678" t="str">
            <v>F</v>
          </cell>
          <cell r="C678" t="str">
            <v>Georgina BRUEN LISTON</v>
          </cell>
          <cell r="D678" t="str">
            <v>Raheny Shamrock A.C.</v>
          </cell>
          <cell r="E678" t="str">
            <v>Boys - Girls U16 4000m</v>
          </cell>
        </row>
        <row r="679">
          <cell r="A679">
            <v>673</v>
          </cell>
          <cell r="B679" t="str">
            <v>F</v>
          </cell>
          <cell r="C679" t="str">
            <v>Willow AGNEW</v>
          </cell>
          <cell r="D679" t="str">
            <v>Raheny Shamrock A.C.</v>
          </cell>
          <cell r="E679" t="str">
            <v>Boys - Girls U16 4000m</v>
          </cell>
        </row>
        <row r="680">
          <cell r="A680">
            <v>674</v>
          </cell>
          <cell r="B680" t="str">
            <v>F</v>
          </cell>
          <cell r="C680" t="str">
            <v>Claire O LEARY</v>
          </cell>
          <cell r="D680" t="str">
            <v>Raheny Shamrock A.C.</v>
          </cell>
          <cell r="E680" t="str">
            <v>Boys - Girls U16 4000m</v>
          </cell>
        </row>
        <row r="681">
          <cell r="A681">
            <v>675</v>
          </cell>
          <cell r="B681" t="str">
            <v>M</v>
          </cell>
          <cell r="C681" t="str">
            <v>Liam MANCINI MOORE</v>
          </cell>
          <cell r="D681" t="str">
            <v>Raheny Shamrock A.C.</v>
          </cell>
          <cell r="E681" t="str">
            <v>Boys - Girls U16 4000m</v>
          </cell>
        </row>
        <row r="682">
          <cell r="A682">
            <v>676</v>
          </cell>
          <cell r="B682" t="str">
            <v>M</v>
          </cell>
          <cell r="C682" t="str">
            <v>Theo DUFFY</v>
          </cell>
          <cell r="D682" t="str">
            <v>Raheny Shamrock A.C.</v>
          </cell>
          <cell r="E682" t="str">
            <v>Boys - Girls U16 4000m</v>
          </cell>
        </row>
        <row r="683">
          <cell r="A683">
            <v>677</v>
          </cell>
          <cell r="B683" t="str">
            <v>M</v>
          </cell>
          <cell r="C683" t="str">
            <v>Donagh KIRWAN</v>
          </cell>
          <cell r="D683" t="str">
            <v>Raheny Shamrock A.C.</v>
          </cell>
          <cell r="E683" t="str">
            <v>Boys - Girls U16 4000m</v>
          </cell>
        </row>
        <row r="684">
          <cell r="A684">
            <v>678</v>
          </cell>
          <cell r="B684" t="str">
            <v>M</v>
          </cell>
          <cell r="C684" t="str">
            <v>Tom COLLIER</v>
          </cell>
          <cell r="D684" t="str">
            <v>Raheny Shamrock A.C.</v>
          </cell>
          <cell r="E684" t="str">
            <v>Boys - Girls U16 4000m</v>
          </cell>
        </row>
        <row r="685">
          <cell r="A685">
            <v>679</v>
          </cell>
          <cell r="B685" t="str">
            <v>M</v>
          </cell>
          <cell r="C685" t="str">
            <v>Alex DALY</v>
          </cell>
          <cell r="D685" t="str">
            <v>Raheny Shamrock A.C.</v>
          </cell>
          <cell r="E685" t="str">
            <v>Boys - Girls U16 4000m</v>
          </cell>
        </row>
        <row r="686">
          <cell r="A686">
            <v>680</v>
          </cell>
          <cell r="B686" t="str">
            <v>M</v>
          </cell>
          <cell r="C686" t="str">
            <v>Jose MENENDEZ COLLINS</v>
          </cell>
          <cell r="D686" t="str">
            <v>Raheny Shamrock A.C.</v>
          </cell>
          <cell r="E686" t="str">
            <v>Boys - Girls U16 4000m</v>
          </cell>
        </row>
        <row r="687">
          <cell r="A687">
            <v>681</v>
          </cell>
          <cell r="B687" t="str">
            <v>F</v>
          </cell>
          <cell r="C687" t="str">
            <v>Sophie DICKINSON</v>
          </cell>
          <cell r="D687" t="str">
            <v>Raheny Shamrock A.C.</v>
          </cell>
          <cell r="E687" t="str">
            <v>Boys - Girls U16 4000m</v>
          </cell>
        </row>
        <row r="688">
          <cell r="A688">
            <v>682</v>
          </cell>
          <cell r="B688" t="str">
            <v>M</v>
          </cell>
          <cell r="C688" t="str">
            <v>Peter MCHUGH</v>
          </cell>
          <cell r="D688" t="str">
            <v>Raheny Shamrock A.C.</v>
          </cell>
          <cell r="E688" t="str">
            <v>Boys - Girls U16 4000m</v>
          </cell>
        </row>
        <row r="689">
          <cell r="A689">
            <v>683</v>
          </cell>
          <cell r="B689" t="str">
            <v>M</v>
          </cell>
          <cell r="C689" t="str">
            <v>Paul MCHUGH</v>
          </cell>
          <cell r="D689" t="str">
            <v>Raheny Shamrock A.C.</v>
          </cell>
          <cell r="E689" t="str">
            <v>Boys - Girls U16 4000m</v>
          </cell>
        </row>
        <row r="690">
          <cell r="A690">
            <v>684</v>
          </cell>
          <cell r="B690" t="str">
            <v>M</v>
          </cell>
          <cell r="C690" t="str">
            <v>George SEVASTOPULO</v>
          </cell>
          <cell r="D690" t="str">
            <v>Raheny Shamrock A.C.</v>
          </cell>
          <cell r="E690" t="str">
            <v>U18 Boys 5000m</v>
          </cell>
        </row>
        <row r="691">
          <cell r="A691">
            <v>685</v>
          </cell>
          <cell r="B691" t="str">
            <v>M</v>
          </cell>
          <cell r="C691" t="str">
            <v>Conrad LATHAM</v>
          </cell>
          <cell r="D691" t="str">
            <v>Raheny Shamrock A.C.</v>
          </cell>
          <cell r="E691" t="str">
            <v>U18 Boys 5000m</v>
          </cell>
        </row>
        <row r="692">
          <cell r="A692">
            <v>686</v>
          </cell>
          <cell r="B692" t="str">
            <v>M</v>
          </cell>
          <cell r="C692" t="str">
            <v>Finn KENEHAN</v>
          </cell>
          <cell r="D692" t="str">
            <v>Raheny Shamrock A.C.</v>
          </cell>
          <cell r="E692" t="str">
            <v>U18 Boys 5000m</v>
          </cell>
        </row>
        <row r="693">
          <cell r="A693">
            <v>687</v>
          </cell>
          <cell r="B693" t="str">
            <v>M</v>
          </cell>
          <cell r="C693" t="str">
            <v>Aidan O`GRADY</v>
          </cell>
          <cell r="D693" t="str">
            <v>Raheny Shamrock A.C.</v>
          </cell>
          <cell r="E693" t="str">
            <v>U18 Boys 5000m</v>
          </cell>
        </row>
        <row r="694">
          <cell r="A694">
            <v>688</v>
          </cell>
          <cell r="B694" t="str">
            <v>M</v>
          </cell>
          <cell r="C694" t="str">
            <v>Caleb MARTIN</v>
          </cell>
          <cell r="D694" t="str">
            <v>Raheny Shamrock A.C.</v>
          </cell>
          <cell r="E694" t="str">
            <v>U18 Boys 5000m</v>
          </cell>
        </row>
        <row r="695">
          <cell r="A695">
            <v>689</v>
          </cell>
          <cell r="B695" t="str">
            <v>M</v>
          </cell>
          <cell r="C695" t="str">
            <v>Jake DALY</v>
          </cell>
          <cell r="D695" t="str">
            <v>Raheny Shamrock A.C.</v>
          </cell>
          <cell r="E695" t="str">
            <v>U18 Boys 5000m</v>
          </cell>
        </row>
        <row r="696">
          <cell r="A696">
            <v>690</v>
          </cell>
          <cell r="B696" t="str">
            <v>F</v>
          </cell>
          <cell r="C696" t="str">
            <v>Rachel COSTELLO</v>
          </cell>
          <cell r="D696" t="str">
            <v>Raheny Shamrock A.C.</v>
          </cell>
          <cell r="E696" t="str">
            <v>U18 Girls 4000m</v>
          </cell>
        </row>
        <row r="697">
          <cell r="A697">
            <v>691</v>
          </cell>
          <cell r="B697" t="str">
            <v>M</v>
          </cell>
          <cell r="C697" t="str">
            <v>Leo DIFFNEY</v>
          </cell>
          <cell r="D697" t="str">
            <v>Rathfarnham W.S.A.F. A.C.</v>
          </cell>
          <cell r="E697" t="str">
            <v>Boys - Girls U10 1000m</v>
          </cell>
        </row>
        <row r="698">
          <cell r="A698">
            <v>692</v>
          </cell>
          <cell r="B698" t="str">
            <v>F</v>
          </cell>
          <cell r="C698" t="str">
            <v>Ciara LONERGAN</v>
          </cell>
          <cell r="D698" t="str">
            <v>Rathfarnham W.S.A.F. A.C.</v>
          </cell>
          <cell r="E698" t="str">
            <v>Boys - Girls U10 1000m</v>
          </cell>
        </row>
        <row r="699">
          <cell r="A699">
            <v>693</v>
          </cell>
          <cell r="B699" t="str">
            <v>F</v>
          </cell>
          <cell r="C699" t="str">
            <v>Emily CORRIGAN</v>
          </cell>
          <cell r="D699" t="str">
            <v>Rathfarnham W.S.A.F. A.C.</v>
          </cell>
          <cell r="E699" t="str">
            <v>Boys - Girls U10 1000m</v>
          </cell>
        </row>
        <row r="700">
          <cell r="A700">
            <v>694</v>
          </cell>
          <cell r="B700" t="str">
            <v>F</v>
          </cell>
          <cell r="C700" t="str">
            <v>Clodagh MANGAN</v>
          </cell>
          <cell r="D700" t="str">
            <v>Rathfarnham W.S.A.F. A.C.</v>
          </cell>
          <cell r="E700" t="str">
            <v>Boys - Girls U10 1000m</v>
          </cell>
        </row>
        <row r="701">
          <cell r="A701">
            <v>695</v>
          </cell>
          <cell r="B701" t="str">
            <v>F</v>
          </cell>
          <cell r="C701" t="str">
            <v>Elsie STEPHENSON</v>
          </cell>
          <cell r="D701" t="str">
            <v>Rathfarnham W.S.A.F. A.C.</v>
          </cell>
          <cell r="E701" t="str">
            <v>Boys - Girls U10 1000m</v>
          </cell>
        </row>
        <row r="702">
          <cell r="A702">
            <v>696</v>
          </cell>
          <cell r="B702" t="str">
            <v>F</v>
          </cell>
          <cell r="C702" t="str">
            <v>Ava Jane DALY</v>
          </cell>
          <cell r="D702" t="str">
            <v>Rathfarnham W.S.A.F. A.C.</v>
          </cell>
          <cell r="E702" t="str">
            <v>Boys - Girls U10 1000m</v>
          </cell>
        </row>
        <row r="703">
          <cell r="A703">
            <v>697</v>
          </cell>
          <cell r="B703" t="str">
            <v>F</v>
          </cell>
          <cell r="C703" t="str">
            <v>Holly O'DONNELL</v>
          </cell>
          <cell r="D703" t="str">
            <v>Rathfarnham W.S.A.F. A.C.</v>
          </cell>
          <cell r="E703" t="str">
            <v>Boys - Girls U10 1000m</v>
          </cell>
        </row>
        <row r="704">
          <cell r="A704">
            <v>698</v>
          </cell>
          <cell r="B704" t="str">
            <v>M</v>
          </cell>
          <cell r="C704" t="str">
            <v>Patrick TOLAN</v>
          </cell>
          <cell r="D704" t="str">
            <v>Rathfarnham W.S.A.F. A.C.</v>
          </cell>
          <cell r="E704" t="str">
            <v>Boys - Girls U10 1000m</v>
          </cell>
        </row>
        <row r="705">
          <cell r="A705">
            <v>699</v>
          </cell>
          <cell r="B705" t="str">
            <v>F</v>
          </cell>
          <cell r="C705" t="str">
            <v>Anna LOUBATIERE</v>
          </cell>
          <cell r="D705" t="str">
            <v>Rathfarnham W.S.A.F. A.C.</v>
          </cell>
          <cell r="E705" t="str">
            <v>Boys - Girls U10 1000m</v>
          </cell>
        </row>
        <row r="706">
          <cell r="A706">
            <v>700</v>
          </cell>
          <cell r="B706" t="str">
            <v>F</v>
          </cell>
          <cell r="C706" t="str">
            <v>Lara MARTIN</v>
          </cell>
          <cell r="D706" t="str">
            <v>Rathfarnham W.S.A.F. A.C.</v>
          </cell>
          <cell r="E706" t="str">
            <v>Boys - Girls U10 1000m</v>
          </cell>
        </row>
        <row r="707">
          <cell r="A707">
            <v>701</v>
          </cell>
          <cell r="B707" t="str">
            <v>F</v>
          </cell>
          <cell r="C707" t="str">
            <v>Emer DORAN</v>
          </cell>
          <cell r="D707" t="str">
            <v>Rathfarnham W.S.A.F. A.C.</v>
          </cell>
          <cell r="E707" t="str">
            <v>Boys - Girls U10 1000m</v>
          </cell>
        </row>
        <row r="708">
          <cell r="A708">
            <v>702</v>
          </cell>
          <cell r="B708" t="str">
            <v>F</v>
          </cell>
          <cell r="C708" t="str">
            <v>Amy CANTWELL</v>
          </cell>
          <cell r="D708" t="str">
            <v>Rathfarnham W.S.A.F. A.C.</v>
          </cell>
          <cell r="E708" t="str">
            <v>Boys - Girls U10 1000m</v>
          </cell>
        </row>
        <row r="709">
          <cell r="A709">
            <v>703</v>
          </cell>
          <cell r="B709" t="str">
            <v>M</v>
          </cell>
          <cell r="C709" t="str">
            <v>Frankie HALL</v>
          </cell>
          <cell r="D709" t="str">
            <v>Rathfarnham W.S.A.F. A.C.</v>
          </cell>
          <cell r="E709" t="str">
            <v>Boys - Girls U10 1000m</v>
          </cell>
        </row>
        <row r="710">
          <cell r="A710">
            <v>704</v>
          </cell>
          <cell r="B710" t="str">
            <v>F</v>
          </cell>
          <cell r="C710" t="str">
            <v>Saibh HOGAN</v>
          </cell>
          <cell r="D710" t="str">
            <v>Rathfarnham W.S.A.F. A.C.</v>
          </cell>
          <cell r="E710" t="str">
            <v>Boys - Girls U10 1000m</v>
          </cell>
        </row>
        <row r="711">
          <cell r="A711">
            <v>705</v>
          </cell>
          <cell r="B711" t="str">
            <v>F</v>
          </cell>
          <cell r="C711" t="str">
            <v>Orla MCARDLE</v>
          </cell>
          <cell r="D711" t="str">
            <v>Rathfarnham W.S.A.F. A.C.</v>
          </cell>
          <cell r="E711" t="str">
            <v>Boys - Girls U10 1000m</v>
          </cell>
        </row>
        <row r="712">
          <cell r="A712">
            <v>706</v>
          </cell>
          <cell r="B712" t="str">
            <v>M</v>
          </cell>
          <cell r="C712" t="str">
            <v>Euan O NEILL</v>
          </cell>
          <cell r="D712" t="str">
            <v>Rathfarnham W.S.A.F. A.C.</v>
          </cell>
          <cell r="E712" t="str">
            <v>Boys - Girls U12 2000m</v>
          </cell>
        </row>
        <row r="713">
          <cell r="A713">
            <v>707</v>
          </cell>
          <cell r="B713" t="str">
            <v>F</v>
          </cell>
          <cell r="C713" t="str">
            <v>Lainey SHERIDAN</v>
          </cell>
          <cell r="D713" t="str">
            <v>Rathfarnham W.S.A.F. A.C.</v>
          </cell>
          <cell r="E713" t="str">
            <v>Boys - Girls U12 2000m</v>
          </cell>
        </row>
        <row r="714">
          <cell r="A714">
            <v>708</v>
          </cell>
          <cell r="B714" t="str">
            <v>F</v>
          </cell>
          <cell r="C714" t="str">
            <v>Ellen DORAN</v>
          </cell>
          <cell r="D714" t="str">
            <v>Rathfarnham W.S.A.F. A.C.</v>
          </cell>
          <cell r="E714" t="str">
            <v>Boys - Girls U12 2000m</v>
          </cell>
        </row>
        <row r="715">
          <cell r="A715">
            <v>709</v>
          </cell>
          <cell r="B715" t="str">
            <v>F</v>
          </cell>
          <cell r="C715" t="str">
            <v>Abbey CORRIGAN</v>
          </cell>
          <cell r="D715" t="str">
            <v>Rathfarnham W.S.A.F. A.C.</v>
          </cell>
          <cell r="E715" t="str">
            <v>Boys - Girls U12 2000m</v>
          </cell>
        </row>
        <row r="716">
          <cell r="A716">
            <v>710</v>
          </cell>
          <cell r="B716" t="str">
            <v>F</v>
          </cell>
          <cell r="C716" t="str">
            <v>Holly HARLOW</v>
          </cell>
          <cell r="D716" t="str">
            <v>Rathfarnham W.S.A.F. A.C.</v>
          </cell>
          <cell r="E716" t="str">
            <v>Boys - Girls U12 2000m</v>
          </cell>
        </row>
        <row r="717">
          <cell r="A717">
            <v>711</v>
          </cell>
          <cell r="B717" t="str">
            <v>F</v>
          </cell>
          <cell r="C717" t="str">
            <v>Ailbhe BALE</v>
          </cell>
          <cell r="D717" t="str">
            <v>Rathfarnham W.S.A.F. A.C.</v>
          </cell>
          <cell r="E717" t="str">
            <v>Boys - Girls U12 2000m</v>
          </cell>
        </row>
        <row r="718">
          <cell r="A718">
            <v>712</v>
          </cell>
          <cell r="B718" t="str">
            <v>F</v>
          </cell>
          <cell r="C718" t="str">
            <v>Siobhan MURRAY</v>
          </cell>
          <cell r="D718" t="str">
            <v>Rathfarnham W.S.A.F. A.C.</v>
          </cell>
          <cell r="E718" t="str">
            <v>Boys - Girls U12 2000m</v>
          </cell>
        </row>
        <row r="719">
          <cell r="A719">
            <v>713</v>
          </cell>
          <cell r="B719" t="str">
            <v>F</v>
          </cell>
          <cell r="C719" t="str">
            <v>Niamh MC GRATH</v>
          </cell>
          <cell r="D719" t="str">
            <v>Rathfarnham W.S.A.F. A.C.</v>
          </cell>
          <cell r="E719" t="str">
            <v>Boys - Girls U12 2000m</v>
          </cell>
        </row>
        <row r="720">
          <cell r="A720">
            <v>714</v>
          </cell>
          <cell r="B720" t="str">
            <v>F</v>
          </cell>
          <cell r="C720" t="str">
            <v>Sophie MARTYRES</v>
          </cell>
          <cell r="D720" t="str">
            <v>Rathfarnham W.S.A.F. A.C.</v>
          </cell>
          <cell r="E720" t="str">
            <v>Boys - Girls U12 2000m</v>
          </cell>
        </row>
        <row r="721">
          <cell r="A721">
            <v>715</v>
          </cell>
          <cell r="B721" t="str">
            <v>M</v>
          </cell>
          <cell r="C721" t="str">
            <v>Leo LOUBATIERE</v>
          </cell>
          <cell r="D721" t="str">
            <v>Rathfarnham W.S.A.F. A.C.</v>
          </cell>
          <cell r="E721" t="str">
            <v>Boys - Girls U12 2000m</v>
          </cell>
        </row>
        <row r="722">
          <cell r="A722">
            <v>716</v>
          </cell>
          <cell r="B722" t="str">
            <v>M</v>
          </cell>
          <cell r="C722" t="str">
            <v>Tommy DEEGAN</v>
          </cell>
          <cell r="D722" t="str">
            <v>Rathfarnham W.S.A.F. A.C.</v>
          </cell>
          <cell r="E722" t="str">
            <v>Boys - Girls U12 2000m</v>
          </cell>
        </row>
        <row r="723">
          <cell r="A723">
            <v>717</v>
          </cell>
          <cell r="B723" t="str">
            <v>M</v>
          </cell>
          <cell r="C723" t="str">
            <v>Cillian O CARROLL</v>
          </cell>
          <cell r="D723" t="str">
            <v>Rathfarnham W.S.A.F. A.C.</v>
          </cell>
          <cell r="E723" t="str">
            <v>Boys - Girls U12 2000m</v>
          </cell>
        </row>
        <row r="724">
          <cell r="A724">
            <v>718</v>
          </cell>
          <cell r="B724" t="str">
            <v>F</v>
          </cell>
          <cell r="C724" t="str">
            <v>Saoirse MOUTHON</v>
          </cell>
          <cell r="D724" t="str">
            <v>Rathfarnham W.S.A.F. A.C.</v>
          </cell>
          <cell r="E724" t="str">
            <v>Boys - Girls U12 2000m</v>
          </cell>
        </row>
        <row r="725">
          <cell r="A725">
            <v>719</v>
          </cell>
          <cell r="B725" t="str">
            <v>F</v>
          </cell>
          <cell r="C725" t="str">
            <v>Sadie MARTIN</v>
          </cell>
          <cell r="D725" t="str">
            <v>Rathfarnham W.S.A.F. A.C.</v>
          </cell>
          <cell r="E725" t="str">
            <v>Boys - Girls U12 2000m</v>
          </cell>
        </row>
        <row r="726">
          <cell r="A726">
            <v>720</v>
          </cell>
          <cell r="B726" t="str">
            <v>F</v>
          </cell>
          <cell r="C726" t="str">
            <v>Winnie COMERFORD</v>
          </cell>
          <cell r="D726" t="str">
            <v>Rathfarnham W.S.A.F. A.C.</v>
          </cell>
          <cell r="E726" t="str">
            <v>Boys - Girls U14 2500m</v>
          </cell>
        </row>
        <row r="727">
          <cell r="A727">
            <v>721</v>
          </cell>
          <cell r="B727" t="str">
            <v>M</v>
          </cell>
          <cell r="C727" t="str">
            <v>Fionan O KEEFFE</v>
          </cell>
          <cell r="D727" t="str">
            <v>Rathfarnham W.S.A.F. A.C.</v>
          </cell>
          <cell r="E727" t="str">
            <v>Boys - Girls U14 2500m</v>
          </cell>
        </row>
        <row r="728">
          <cell r="A728">
            <v>722</v>
          </cell>
          <cell r="B728" t="str">
            <v>F</v>
          </cell>
          <cell r="C728" t="str">
            <v>Rosie SHIELS</v>
          </cell>
          <cell r="D728" t="str">
            <v>Rathfarnham W.S.A.F. A.C.</v>
          </cell>
          <cell r="E728" t="str">
            <v>Boys - Girls U14 2500m</v>
          </cell>
        </row>
        <row r="729">
          <cell r="A729">
            <v>723</v>
          </cell>
          <cell r="B729" t="str">
            <v>F</v>
          </cell>
          <cell r="C729" t="str">
            <v>Lily LONERGAN</v>
          </cell>
          <cell r="D729" t="str">
            <v>Rathfarnham W.S.A.F. A.C.</v>
          </cell>
          <cell r="E729" t="str">
            <v>Boys - Girls U14 2500m</v>
          </cell>
        </row>
        <row r="730">
          <cell r="A730">
            <v>724</v>
          </cell>
          <cell r="B730" t="str">
            <v>M</v>
          </cell>
          <cell r="C730" t="str">
            <v>Luke JENSEN</v>
          </cell>
          <cell r="D730" t="str">
            <v>Rathfarnham W.S.A.F. A.C.</v>
          </cell>
          <cell r="E730" t="str">
            <v>Boys - Girls U14 2500m</v>
          </cell>
        </row>
        <row r="731">
          <cell r="A731">
            <v>725</v>
          </cell>
          <cell r="B731" t="str">
            <v>F</v>
          </cell>
          <cell r="C731" t="str">
            <v>Mia PRIESTMAN</v>
          </cell>
          <cell r="D731" t="str">
            <v>Rathfarnham W.S.A.F. A.C.</v>
          </cell>
          <cell r="E731" t="str">
            <v>Boys - Girls U14 2500m</v>
          </cell>
        </row>
        <row r="732">
          <cell r="A732">
            <v>726</v>
          </cell>
          <cell r="B732" t="str">
            <v>F</v>
          </cell>
          <cell r="C732" t="str">
            <v>Lauren MURNAGHAN</v>
          </cell>
          <cell r="D732" t="str">
            <v>Rathfarnham W.S.A.F. A.C.</v>
          </cell>
          <cell r="E732" t="str">
            <v>Boys - Girls U14 2500m</v>
          </cell>
        </row>
        <row r="733">
          <cell r="A733">
            <v>727</v>
          </cell>
          <cell r="B733" t="str">
            <v>F</v>
          </cell>
          <cell r="C733" t="str">
            <v>Hannah MINOGUE</v>
          </cell>
          <cell r="D733" t="str">
            <v>Rathfarnham W.S.A.F. A.C.</v>
          </cell>
          <cell r="E733" t="str">
            <v>Boys - Girls U14 2500m</v>
          </cell>
        </row>
        <row r="734">
          <cell r="A734">
            <v>728</v>
          </cell>
          <cell r="B734" t="str">
            <v>M</v>
          </cell>
          <cell r="C734" t="str">
            <v>Euan BALE</v>
          </cell>
          <cell r="D734" t="str">
            <v>Rathfarnham W.S.A.F. A.C.</v>
          </cell>
          <cell r="E734" t="str">
            <v>Boys - Girls U14 2500m</v>
          </cell>
        </row>
        <row r="735">
          <cell r="A735">
            <v>729</v>
          </cell>
          <cell r="B735" t="str">
            <v>F</v>
          </cell>
          <cell r="C735" t="str">
            <v>Maeve MC AULEY</v>
          </cell>
          <cell r="D735" t="str">
            <v>Rathfarnham W.S.A.F. A.C.</v>
          </cell>
          <cell r="E735" t="str">
            <v>Boys - Girls U14 2500m</v>
          </cell>
        </row>
        <row r="736">
          <cell r="A736">
            <v>730</v>
          </cell>
          <cell r="B736" t="str">
            <v>F</v>
          </cell>
          <cell r="C736" t="str">
            <v>Aoibheann MURRAY</v>
          </cell>
          <cell r="D736" t="str">
            <v>Rathfarnham W.S.A.F. A.C.</v>
          </cell>
          <cell r="E736" t="str">
            <v>Boys - Girls U14 2500m</v>
          </cell>
        </row>
        <row r="737">
          <cell r="A737">
            <v>731</v>
          </cell>
          <cell r="B737" t="str">
            <v>M</v>
          </cell>
          <cell r="C737" t="str">
            <v>Oisín LOGAN</v>
          </cell>
          <cell r="D737" t="str">
            <v>Rathfarnham W.S.A.F. A.C.</v>
          </cell>
          <cell r="E737" t="str">
            <v>Boys - Girls U14 2500m</v>
          </cell>
        </row>
        <row r="738">
          <cell r="A738">
            <v>732</v>
          </cell>
          <cell r="B738" t="str">
            <v>F</v>
          </cell>
          <cell r="C738" t="str">
            <v>Ella TOLAN</v>
          </cell>
          <cell r="D738" t="str">
            <v>Rathfarnham W.S.A.F. A.C.</v>
          </cell>
          <cell r="E738" t="str">
            <v>Boys - Girls U14 2500m</v>
          </cell>
        </row>
        <row r="739">
          <cell r="A739">
            <v>733</v>
          </cell>
          <cell r="B739" t="str">
            <v>F</v>
          </cell>
          <cell r="C739" t="str">
            <v>Robyn CLARKE</v>
          </cell>
          <cell r="D739" t="str">
            <v>Rathfarnham W.S.A.F. A.C.</v>
          </cell>
          <cell r="E739" t="str">
            <v>Boys - Girls U14 2500m</v>
          </cell>
        </row>
        <row r="740">
          <cell r="A740">
            <v>734</v>
          </cell>
          <cell r="B740" t="str">
            <v>F</v>
          </cell>
          <cell r="C740" t="str">
            <v>Béibhinn VARLEY</v>
          </cell>
          <cell r="D740" t="str">
            <v>Rathfarnham W.S.A.F. A.C.</v>
          </cell>
          <cell r="E740" t="str">
            <v>Boys - Girls U14 2500m</v>
          </cell>
        </row>
        <row r="741">
          <cell r="A741">
            <v>735</v>
          </cell>
          <cell r="B741" t="str">
            <v>M</v>
          </cell>
          <cell r="C741" t="str">
            <v>Harry WHELAN</v>
          </cell>
          <cell r="D741" t="str">
            <v>Rathfarnham W.S.A.F. A.C.</v>
          </cell>
          <cell r="E741" t="str">
            <v>Boys - Girls U14 2500m</v>
          </cell>
        </row>
        <row r="742">
          <cell r="A742">
            <v>736</v>
          </cell>
          <cell r="B742" t="str">
            <v>F</v>
          </cell>
          <cell r="C742" t="str">
            <v>Kate CONNOLLY</v>
          </cell>
          <cell r="D742" t="str">
            <v>Rathfarnham W.S.A.F. A.C.</v>
          </cell>
          <cell r="E742" t="str">
            <v>Boys - Girls U16 4000m</v>
          </cell>
        </row>
        <row r="743">
          <cell r="A743">
            <v>737</v>
          </cell>
          <cell r="B743" t="str">
            <v>M</v>
          </cell>
          <cell r="C743" t="str">
            <v>Alexander DUNNE MARTIN</v>
          </cell>
          <cell r="D743" t="str">
            <v>Rathfarnham W.S.A.F. A.C.</v>
          </cell>
          <cell r="E743" t="str">
            <v>Boys - Girls U16 4000m</v>
          </cell>
        </row>
        <row r="744">
          <cell r="A744">
            <v>738</v>
          </cell>
          <cell r="B744" t="str">
            <v>F</v>
          </cell>
          <cell r="C744" t="str">
            <v>Lucy O NEILL</v>
          </cell>
          <cell r="D744" t="str">
            <v>Rathfarnham W.S.A.F. A.C.</v>
          </cell>
          <cell r="E744" t="str">
            <v>Boys - Girls U16 4000m</v>
          </cell>
        </row>
        <row r="745">
          <cell r="A745">
            <v>739</v>
          </cell>
          <cell r="B745" t="str">
            <v>F</v>
          </cell>
          <cell r="C745" t="str">
            <v>Cora SHIELS</v>
          </cell>
          <cell r="D745" t="str">
            <v>Rathfarnham W.S.A.F. A.C.</v>
          </cell>
          <cell r="E745" t="str">
            <v>Boys - Girls U16 4000m</v>
          </cell>
        </row>
        <row r="746">
          <cell r="A746">
            <v>740</v>
          </cell>
          <cell r="B746" t="str">
            <v>M</v>
          </cell>
          <cell r="C746" t="str">
            <v>Cohen DOYLE</v>
          </cell>
          <cell r="D746" t="str">
            <v>Rathfarnham W.S.A.F. A.C.</v>
          </cell>
          <cell r="E746" t="str">
            <v>Boys - Girls U16 4000m</v>
          </cell>
        </row>
        <row r="747">
          <cell r="A747">
            <v>741</v>
          </cell>
          <cell r="B747" t="str">
            <v>M</v>
          </cell>
          <cell r="C747" t="str">
            <v>Soren DOYLE</v>
          </cell>
          <cell r="D747" t="str">
            <v>Rathfarnham W.S.A.F. A.C.</v>
          </cell>
          <cell r="E747" t="str">
            <v>Boys - Girls U16 4000m</v>
          </cell>
        </row>
        <row r="748">
          <cell r="A748">
            <v>742</v>
          </cell>
          <cell r="B748" t="str">
            <v>F</v>
          </cell>
          <cell r="C748" t="str">
            <v>Keely SHERIDAN</v>
          </cell>
          <cell r="D748" t="str">
            <v>Rathfarnham W.S.A.F. A.C.</v>
          </cell>
          <cell r="E748" t="str">
            <v>Boys - Girls U16 4000m</v>
          </cell>
        </row>
        <row r="749">
          <cell r="A749">
            <v>743</v>
          </cell>
          <cell r="B749" t="str">
            <v>F</v>
          </cell>
          <cell r="C749" t="str">
            <v>Sarah O REILLY</v>
          </cell>
          <cell r="D749" t="str">
            <v>Rathfarnham W.S.A.F. A.C.</v>
          </cell>
          <cell r="E749" t="str">
            <v>Boys - Girls U16 4000m</v>
          </cell>
        </row>
        <row r="750">
          <cell r="A750">
            <v>744</v>
          </cell>
          <cell r="B750" t="str">
            <v>F</v>
          </cell>
          <cell r="C750" t="str">
            <v>Anvi GOKHALE</v>
          </cell>
          <cell r="D750" t="str">
            <v>Rathcoole A.C.</v>
          </cell>
          <cell r="E750" t="str">
            <v>Boys - Girls U10 1000m</v>
          </cell>
        </row>
        <row r="751">
          <cell r="A751">
            <v>745</v>
          </cell>
          <cell r="B751" t="str">
            <v>M</v>
          </cell>
          <cell r="C751" t="str">
            <v>Theo LANG</v>
          </cell>
          <cell r="D751" t="str">
            <v>Rathcoole A.C.</v>
          </cell>
          <cell r="E751" t="str">
            <v>Boys - Girls U10 1000m</v>
          </cell>
        </row>
        <row r="752">
          <cell r="A752">
            <v>746</v>
          </cell>
          <cell r="B752" t="str">
            <v>M</v>
          </cell>
          <cell r="C752" t="str">
            <v>Aidan CONROY</v>
          </cell>
          <cell r="D752" t="str">
            <v>Rathcoole A.C.</v>
          </cell>
          <cell r="E752" t="str">
            <v>Boys - Girls U10 1000m</v>
          </cell>
        </row>
        <row r="753">
          <cell r="A753">
            <v>747</v>
          </cell>
          <cell r="B753" t="str">
            <v>M</v>
          </cell>
          <cell r="C753" t="str">
            <v>Patrick TOWEY</v>
          </cell>
          <cell r="D753" t="str">
            <v>Rathcoole A.C.</v>
          </cell>
          <cell r="E753" t="str">
            <v>Boys - Girls U12 2000m</v>
          </cell>
        </row>
        <row r="754">
          <cell r="A754">
            <v>748</v>
          </cell>
          <cell r="B754" t="str">
            <v>M</v>
          </cell>
          <cell r="C754" t="str">
            <v>Austin CONROY</v>
          </cell>
          <cell r="D754" t="str">
            <v>Rathcoole A.C.</v>
          </cell>
          <cell r="E754" t="str">
            <v>Boys - Girls U12 2000m</v>
          </cell>
        </row>
        <row r="755">
          <cell r="A755">
            <v>749</v>
          </cell>
          <cell r="B755" t="str">
            <v>F</v>
          </cell>
          <cell r="C755" t="str">
            <v>Ava DUNNE</v>
          </cell>
          <cell r="D755" t="str">
            <v>Rathcoole A.C.</v>
          </cell>
          <cell r="E755" t="str">
            <v>Boys - Girls U14 2500m</v>
          </cell>
        </row>
        <row r="756">
          <cell r="A756">
            <v>750</v>
          </cell>
          <cell r="B756" t="str">
            <v>M</v>
          </cell>
          <cell r="C756" t="str">
            <v>Charlie DUNNE</v>
          </cell>
          <cell r="D756" t="str">
            <v>Rathcoole A.C.</v>
          </cell>
          <cell r="E756" t="str">
            <v>Boys - Girls U16 4000m</v>
          </cell>
        </row>
        <row r="757">
          <cell r="A757">
            <v>751</v>
          </cell>
          <cell r="B757" t="str">
            <v>M</v>
          </cell>
          <cell r="C757" t="str">
            <v>Cian POWER</v>
          </cell>
          <cell r="D757" t="str">
            <v>Skerries A.C.</v>
          </cell>
          <cell r="E757" t="str">
            <v>Boys - Girls U10 1000m</v>
          </cell>
        </row>
        <row r="758">
          <cell r="A758">
            <v>752</v>
          </cell>
          <cell r="B758" t="str">
            <v>M</v>
          </cell>
          <cell r="C758" t="str">
            <v>Dion KEOGH</v>
          </cell>
          <cell r="D758" t="str">
            <v>Skerries A.C.</v>
          </cell>
          <cell r="E758" t="str">
            <v>Boys - Girls U10 1000m</v>
          </cell>
        </row>
        <row r="759">
          <cell r="A759">
            <v>753</v>
          </cell>
          <cell r="B759" t="str">
            <v>M</v>
          </cell>
          <cell r="C759" t="str">
            <v>Markuss GAVRISCUKS</v>
          </cell>
          <cell r="D759" t="str">
            <v>Skerries A.C.</v>
          </cell>
          <cell r="E759" t="str">
            <v>Boys - Girls U10 1000m</v>
          </cell>
        </row>
        <row r="760">
          <cell r="A760">
            <v>754</v>
          </cell>
          <cell r="B760" t="str">
            <v>M</v>
          </cell>
          <cell r="C760" t="str">
            <v>Finn DUNPHY</v>
          </cell>
          <cell r="D760" t="str">
            <v>Skerries A.C.</v>
          </cell>
          <cell r="E760" t="str">
            <v>Boys - Girls U10 1000m</v>
          </cell>
        </row>
        <row r="761">
          <cell r="A761">
            <v>755</v>
          </cell>
          <cell r="B761" t="str">
            <v>M</v>
          </cell>
          <cell r="C761" t="str">
            <v>Eli QUINN</v>
          </cell>
          <cell r="D761" t="str">
            <v>Skerries A.C.</v>
          </cell>
          <cell r="E761" t="str">
            <v>Boys - Girls U10 1000m</v>
          </cell>
        </row>
        <row r="762">
          <cell r="A762">
            <v>756</v>
          </cell>
          <cell r="B762" t="str">
            <v>M</v>
          </cell>
          <cell r="C762" t="str">
            <v>Jack COUGHLAN</v>
          </cell>
          <cell r="D762" t="str">
            <v>Skerries A.C.</v>
          </cell>
          <cell r="E762" t="str">
            <v>Boys - Girls U10 1000m</v>
          </cell>
        </row>
        <row r="763">
          <cell r="A763">
            <v>757</v>
          </cell>
          <cell r="B763" t="str">
            <v>M</v>
          </cell>
          <cell r="C763" t="str">
            <v>Darragh FLEMING</v>
          </cell>
          <cell r="D763" t="str">
            <v>Skerries A.C.</v>
          </cell>
          <cell r="E763" t="str">
            <v>Boys - Girls U10 1000m</v>
          </cell>
        </row>
        <row r="764">
          <cell r="A764">
            <v>758</v>
          </cell>
          <cell r="B764" t="str">
            <v>M</v>
          </cell>
          <cell r="C764" t="str">
            <v>Max QUINN</v>
          </cell>
          <cell r="D764" t="str">
            <v>Skerries A.C.</v>
          </cell>
          <cell r="E764" t="str">
            <v>Boys - Girls U12 2000m</v>
          </cell>
        </row>
        <row r="765">
          <cell r="A765">
            <v>759</v>
          </cell>
          <cell r="B765" t="str">
            <v>M</v>
          </cell>
          <cell r="C765" t="str">
            <v>Robert MURPHY</v>
          </cell>
          <cell r="D765" t="str">
            <v>Skerries A.C.</v>
          </cell>
          <cell r="E765" t="str">
            <v>Boys - Girls U12 2000m</v>
          </cell>
        </row>
        <row r="766">
          <cell r="A766">
            <v>760</v>
          </cell>
          <cell r="B766" t="str">
            <v>F</v>
          </cell>
          <cell r="C766" t="str">
            <v>Caoimhe HEGARTY</v>
          </cell>
          <cell r="D766" t="str">
            <v>Skerries A.C.</v>
          </cell>
          <cell r="E766" t="str">
            <v>Boys - Girls U14 2500m</v>
          </cell>
        </row>
        <row r="767">
          <cell r="A767">
            <v>761</v>
          </cell>
          <cell r="B767" t="str">
            <v>M</v>
          </cell>
          <cell r="C767" t="str">
            <v>Daire POWER</v>
          </cell>
          <cell r="D767" t="str">
            <v>Skerries A.C.</v>
          </cell>
          <cell r="E767" t="str">
            <v>Boys - Girls U14 2500m</v>
          </cell>
        </row>
        <row r="768">
          <cell r="A768">
            <v>762</v>
          </cell>
          <cell r="B768" t="str">
            <v>M</v>
          </cell>
          <cell r="C768" t="str">
            <v>Oscar MULLINS</v>
          </cell>
          <cell r="D768" t="str">
            <v>Skerries A.C.</v>
          </cell>
          <cell r="E768" t="str">
            <v>Boys - Girls U14 2500m</v>
          </cell>
        </row>
        <row r="769">
          <cell r="A769">
            <v>763</v>
          </cell>
          <cell r="B769" t="str">
            <v>M</v>
          </cell>
          <cell r="C769" t="str">
            <v>Harry MURPHY</v>
          </cell>
          <cell r="D769" t="str">
            <v>Skerries A.C.</v>
          </cell>
          <cell r="E769" t="str">
            <v>Boys - Girls U14 2500m</v>
          </cell>
        </row>
        <row r="770">
          <cell r="A770">
            <v>764</v>
          </cell>
          <cell r="B770" t="str">
            <v>F</v>
          </cell>
          <cell r="C770" t="str">
            <v>Aisling HEGARTY</v>
          </cell>
          <cell r="D770" t="str">
            <v>Skerries A.C.</v>
          </cell>
          <cell r="E770" t="str">
            <v>Boys - Girls U14 2500m</v>
          </cell>
        </row>
        <row r="771">
          <cell r="A771">
            <v>765</v>
          </cell>
          <cell r="B771" t="str">
            <v>M</v>
          </cell>
          <cell r="C771" t="str">
            <v>Geoff WALLS</v>
          </cell>
          <cell r="D771" t="str">
            <v>Skerries A.C.</v>
          </cell>
          <cell r="E771" t="str">
            <v>Boys - Girls U14 2500m</v>
          </cell>
        </row>
        <row r="772">
          <cell r="A772">
            <v>766</v>
          </cell>
          <cell r="B772" t="str">
            <v>M</v>
          </cell>
          <cell r="C772" t="str">
            <v>Haydn HARPUR</v>
          </cell>
          <cell r="D772" t="str">
            <v>Skerries A.C.</v>
          </cell>
          <cell r="E772" t="str">
            <v>Boys - Girls U16 4000m</v>
          </cell>
        </row>
        <row r="773">
          <cell r="A773">
            <v>767</v>
          </cell>
          <cell r="B773" t="str">
            <v>M</v>
          </cell>
          <cell r="C773" t="str">
            <v>Tadhg KENNY</v>
          </cell>
          <cell r="D773" t="str">
            <v>Skerries A.C.</v>
          </cell>
          <cell r="E773" t="str">
            <v>U18 Boys 5000m</v>
          </cell>
        </row>
        <row r="774">
          <cell r="A774">
            <v>768</v>
          </cell>
          <cell r="B774" t="str">
            <v>F</v>
          </cell>
          <cell r="C774" t="str">
            <v>Isobel DAVIS</v>
          </cell>
          <cell r="D774" t="str">
            <v>Skerries A.C.</v>
          </cell>
          <cell r="E774" t="str">
            <v>U18 Girls 4000m</v>
          </cell>
        </row>
        <row r="775">
          <cell r="A775">
            <v>769</v>
          </cell>
          <cell r="B775" t="str">
            <v>F</v>
          </cell>
          <cell r="C775" t="str">
            <v>Isabelle KELLY</v>
          </cell>
          <cell r="D775" t="str">
            <v>Tallaght A.C.</v>
          </cell>
          <cell r="E775" t="str">
            <v>Boys - Girls U10 1000m</v>
          </cell>
        </row>
        <row r="776">
          <cell r="A776">
            <v>770</v>
          </cell>
          <cell r="B776" t="str">
            <v>M</v>
          </cell>
          <cell r="C776" t="str">
            <v>Oscar KAVANAGH</v>
          </cell>
          <cell r="D776" t="str">
            <v>Tallaght A.C.</v>
          </cell>
          <cell r="E776" t="str">
            <v>Boys - Girls U12 2000m</v>
          </cell>
        </row>
        <row r="777">
          <cell r="A777">
            <v>771</v>
          </cell>
          <cell r="B777" t="str">
            <v>M</v>
          </cell>
          <cell r="C777" t="str">
            <v>Aj CARNEY</v>
          </cell>
          <cell r="D777" t="str">
            <v>Tallaght A.C.</v>
          </cell>
          <cell r="E777" t="str">
            <v>Boys - Girls U12 2000m</v>
          </cell>
        </row>
        <row r="778">
          <cell r="A778">
            <v>772</v>
          </cell>
          <cell r="B778" t="str">
            <v>F</v>
          </cell>
          <cell r="C778" t="str">
            <v>Aoife O CONNOR</v>
          </cell>
          <cell r="D778" t="str">
            <v>Tallaght A.C.</v>
          </cell>
          <cell r="E778" t="str">
            <v>Boys - Girls U16 4000m</v>
          </cell>
        </row>
        <row r="779">
          <cell r="A779">
            <v>773</v>
          </cell>
          <cell r="B779" t="str">
            <v>F</v>
          </cell>
          <cell r="C779" t="str">
            <v>Leah ENGLISH</v>
          </cell>
          <cell r="D779" t="str">
            <v>Tallaght A.C.</v>
          </cell>
          <cell r="E779" t="str">
            <v>Boys - Girls U16 4000m</v>
          </cell>
        </row>
        <row r="780">
          <cell r="A780">
            <v>774</v>
          </cell>
          <cell r="B780" t="str">
            <v>M</v>
          </cell>
          <cell r="C780" t="str">
            <v>Leonard DEERING</v>
          </cell>
          <cell r="D780" t="str">
            <v>Tallaght A.C.</v>
          </cell>
          <cell r="E780" t="str">
            <v>Boys - Girls U16 4000m</v>
          </cell>
        </row>
        <row r="781">
          <cell r="A781">
            <v>775</v>
          </cell>
          <cell r="B781" t="str">
            <v>M</v>
          </cell>
          <cell r="C781" t="str">
            <v>Caoimhin  RAMOS FINNEGAN</v>
          </cell>
          <cell r="D781" t="str">
            <v>Tallaght A.C.</v>
          </cell>
          <cell r="E781" t="str">
            <v>Boys - Girls U16 4000m</v>
          </cell>
        </row>
        <row r="782">
          <cell r="A782">
            <v>776</v>
          </cell>
          <cell r="B782" t="str">
            <v>M</v>
          </cell>
          <cell r="C782" t="str">
            <v>Khalad KOURRINI</v>
          </cell>
          <cell r="D782" t="str">
            <v>Tallaght A.C.</v>
          </cell>
          <cell r="E782" t="str">
            <v>U18 Boys 5000m</v>
          </cell>
        </row>
        <row r="783">
          <cell r="A783">
            <v>777</v>
          </cell>
          <cell r="B783" t="str">
            <v>M</v>
          </cell>
          <cell r="C783" t="str">
            <v>Harry REDDAN</v>
          </cell>
          <cell r="D783" t="str">
            <v>Tallaght A.C.</v>
          </cell>
          <cell r="E783" t="str">
            <v>U18 Boys 5000m</v>
          </cell>
        </row>
        <row r="784">
          <cell r="A784">
            <v>778</v>
          </cell>
          <cell r="B784" t="str">
            <v>M</v>
          </cell>
          <cell r="C784" t="str">
            <v>Matthew REID</v>
          </cell>
          <cell r="D784" t="str">
            <v>Tallaght A.C.</v>
          </cell>
          <cell r="E784" t="str">
            <v>U18 Boys 5000m</v>
          </cell>
        </row>
        <row r="785">
          <cell r="A785">
            <v>779</v>
          </cell>
          <cell r="B785" t="str">
            <v>F</v>
          </cell>
          <cell r="C785" t="str">
            <v>Caoimhe WAINE</v>
          </cell>
          <cell r="D785" t="str">
            <v>Templeogue A.C.</v>
          </cell>
          <cell r="E785" t="str">
            <v>Boys - Girls U10 1000m</v>
          </cell>
        </row>
        <row r="786">
          <cell r="A786">
            <v>780</v>
          </cell>
          <cell r="B786" t="str">
            <v>F</v>
          </cell>
          <cell r="C786" t="str">
            <v>Marly O'CONNOR</v>
          </cell>
          <cell r="D786" t="str">
            <v>Templeogue A.C.</v>
          </cell>
          <cell r="E786" t="str">
            <v>Boys - Girls U10 1000m</v>
          </cell>
        </row>
        <row r="787">
          <cell r="A787">
            <v>781</v>
          </cell>
          <cell r="B787" t="str">
            <v>M</v>
          </cell>
          <cell r="C787" t="str">
            <v>Larry HARTNEY</v>
          </cell>
          <cell r="D787" t="str">
            <v>Templeogue A.C.</v>
          </cell>
          <cell r="E787" t="str">
            <v>Boys - Girls U10 1000m</v>
          </cell>
        </row>
        <row r="788">
          <cell r="A788">
            <v>782</v>
          </cell>
          <cell r="B788" t="str">
            <v>M</v>
          </cell>
          <cell r="C788" t="str">
            <v>Oliver DIVER</v>
          </cell>
          <cell r="D788" t="str">
            <v>Templeogue A.C.</v>
          </cell>
          <cell r="E788" t="str">
            <v>Boys - Girls U10 1000m</v>
          </cell>
        </row>
        <row r="789">
          <cell r="A789">
            <v>783</v>
          </cell>
          <cell r="B789" t="str">
            <v>F</v>
          </cell>
          <cell r="C789" t="str">
            <v>Ella LYNCH</v>
          </cell>
          <cell r="D789" t="str">
            <v>Templeogue A.C.</v>
          </cell>
          <cell r="E789" t="str">
            <v>Boys - Girls U12 2000m</v>
          </cell>
        </row>
        <row r="790">
          <cell r="A790">
            <v>784</v>
          </cell>
          <cell r="B790" t="str">
            <v>M</v>
          </cell>
          <cell r="C790" t="str">
            <v>Noah BEERE</v>
          </cell>
          <cell r="D790" t="str">
            <v>Templeogue A.C.</v>
          </cell>
          <cell r="E790" t="str">
            <v>Boys - Girls U12 2000m</v>
          </cell>
        </row>
        <row r="791">
          <cell r="A791">
            <v>785</v>
          </cell>
          <cell r="B791" t="str">
            <v>M</v>
          </cell>
          <cell r="C791" t="str">
            <v>Michael MC KENNA</v>
          </cell>
          <cell r="D791" t="str">
            <v>Templeogue A.C.</v>
          </cell>
          <cell r="E791" t="str">
            <v>Boys - Girls U12 2000m</v>
          </cell>
        </row>
        <row r="792">
          <cell r="A792">
            <v>786</v>
          </cell>
          <cell r="B792" t="str">
            <v>M</v>
          </cell>
          <cell r="C792" t="str">
            <v>Jack O'LEARY</v>
          </cell>
          <cell r="D792" t="str">
            <v>Templeogue A.C.</v>
          </cell>
          <cell r="E792" t="str">
            <v>Boys - Girls U12 2000m</v>
          </cell>
        </row>
        <row r="793">
          <cell r="A793">
            <v>787</v>
          </cell>
          <cell r="B793" t="str">
            <v>M</v>
          </cell>
          <cell r="C793" t="str">
            <v>Noah NOONAN</v>
          </cell>
          <cell r="D793" t="str">
            <v>Templeogue A.C.</v>
          </cell>
          <cell r="E793" t="str">
            <v>Boys - Girls U12 2000m</v>
          </cell>
        </row>
        <row r="794">
          <cell r="A794">
            <v>788</v>
          </cell>
          <cell r="B794" t="str">
            <v>F</v>
          </cell>
          <cell r="C794" t="str">
            <v>Ruth BUCKLEY</v>
          </cell>
          <cell r="D794" t="str">
            <v>Templeogue A.C.</v>
          </cell>
          <cell r="E794" t="str">
            <v>Boys - Girls U14 2500m</v>
          </cell>
        </row>
        <row r="795">
          <cell r="A795">
            <v>789</v>
          </cell>
          <cell r="B795" t="str">
            <v>F</v>
          </cell>
          <cell r="C795" t="str">
            <v>Ruby FARRELLY</v>
          </cell>
          <cell r="D795" t="str">
            <v>Templeogue A.C.</v>
          </cell>
          <cell r="E795" t="str">
            <v>Boys - Girls U14 2500m</v>
          </cell>
        </row>
        <row r="796">
          <cell r="A796">
            <v>790</v>
          </cell>
          <cell r="B796" t="str">
            <v>F</v>
          </cell>
          <cell r="C796" t="str">
            <v>Ailbhe FINUCANE</v>
          </cell>
          <cell r="D796" t="str">
            <v>Templeogue A.C.</v>
          </cell>
          <cell r="E796" t="str">
            <v>Boys - Girls U14 2500m</v>
          </cell>
        </row>
        <row r="797">
          <cell r="A797">
            <v>791</v>
          </cell>
          <cell r="B797" t="str">
            <v>F</v>
          </cell>
          <cell r="C797" t="str">
            <v>Lucy NOONE</v>
          </cell>
          <cell r="D797" t="str">
            <v>Templeogue A.C.</v>
          </cell>
          <cell r="E797" t="str">
            <v>Boys - Girls U14 2500m</v>
          </cell>
        </row>
        <row r="798">
          <cell r="A798">
            <v>792</v>
          </cell>
          <cell r="B798" t="str">
            <v>F</v>
          </cell>
          <cell r="C798" t="str">
            <v>Helen WARD</v>
          </cell>
          <cell r="D798" t="str">
            <v>Templeogue A.C.</v>
          </cell>
          <cell r="E798" t="str">
            <v>Boys - Girls U14 2500m</v>
          </cell>
        </row>
        <row r="799">
          <cell r="A799">
            <v>793</v>
          </cell>
          <cell r="B799" t="str">
            <v>M</v>
          </cell>
          <cell r="C799" t="str">
            <v>Gerry WARD</v>
          </cell>
          <cell r="D799" t="str">
            <v>Templeogue A.C.</v>
          </cell>
          <cell r="E799" t="str">
            <v>Boys - Girls U14 2500m</v>
          </cell>
        </row>
        <row r="800">
          <cell r="A800">
            <v>794</v>
          </cell>
          <cell r="B800" t="str">
            <v>F</v>
          </cell>
          <cell r="C800" t="str">
            <v>Grace MCKENNA</v>
          </cell>
          <cell r="D800" t="str">
            <v>Templeogue A.C.</v>
          </cell>
          <cell r="E800" t="str">
            <v>Boys - Girls U14 2500m</v>
          </cell>
        </row>
        <row r="801">
          <cell r="A801">
            <v>795</v>
          </cell>
          <cell r="B801" t="str">
            <v>M</v>
          </cell>
          <cell r="C801" t="str">
            <v>Luke STUART GLEESON</v>
          </cell>
          <cell r="D801" t="str">
            <v>Templeogue A.C.</v>
          </cell>
          <cell r="E801" t="str">
            <v>Boys - Girls U14 2500m</v>
          </cell>
        </row>
        <row r="802">
          <cell r="A802">
            <v>796</v>
          </cell>
          <cell r="B802" t="str">
            <v>F</v>
          </cell>
          <cell r="C802" t="str">
            <v>Anna DAFFY</v>
          </cell>
          <cell r="D802" t="str">
            <v>Templeogue A.C.</v>
          </cell>
          <cell r="E802" t="str">
            <v>Boys - Girls U14 2500m</v>
          </cell>
        </row>
        <row r="803">
          <cell r="A803">
            <v>797</v>
          </cell>
          <cell r="B803" t="str">
            <v>M</v>
          </cell>
          <cell r="C803" t="str">
            <v>Aidan MCGARRY</v>
          </cell>
          <cell r="D803" t="str">
            <v>Templeogue A.C.</v>
          </cell>
          <cell r="E803" t="str">
            <v>Boys - Girls U14 2500m</v>
          </cell>
        </row>
        <row r="804">
          <cell r="A804">
            <v>798</v>
          </cell>
          <cell r="B804" t="str">
            <v>M</v>
          </cell>
          <cell r="C804" t="str">
            <v>Jeremy RZADEK</v>
          </cell>
          <cell r="D804" t="str">
            <v>Templeogue A.C.</v>
          </cell>
          <cell r="E804" t="str">
            <v>Boys - Girls U14 2500m</v>
          </cell>
        </row>
        <row r="805">
          <cell r="A805">
            <v>799</v>
          </cell>
          <cell r="B805" t="str">
            <v>F</v>
          </cell>
          <cell r="C805" t="str">
            <v>Roisin HANLEY BYRNE</v>
          </cell>
          <cell r="D805" t="str">
            <v>Templeogue A.C.</v>
          </cell>
          <cell r="E805" t="str">
            <v>Boys - Girls U16 4000m</v>
          </cell>
        </row>
        <row r="806">
          <cell r="A806">
            <v>800</v>
          </cell>
          <cell r="B806" t="str">
            <v>M</v>
          </cell>
          <cell r="C806" t="str">
            <v>Samuel REDMOND</v>
          </cell>
          <cell r="D806" t="str">
            <v>Templeogue A.C.</v>
          </cell>
          <cell r="E806" t="str">
            <v>Boys - Girls U16 4000m</v>
          </cell>
        </row>
        <row r="807">
          <cell r="A807">
            <v>801</v>
          </cell>
          <cell r="B807" t="str">
            <v>M</v>
          </cell>
          <cell r="C807" t="str">
            <v>Eabhan MC NICHOLAS</v>
          </cell>
          <cell r="D807" t="str">
            <v>Templeogue A.C.</v>
          </cell>
          <cell r="E807" t="str">
            <v>Boys - Girls U16 4000m</v>
          </cell>
        </row>
        <row r="808">
          <cell r="A808">
            <v>802</v>
          </cell>
          <cell r="B808" t="str">
            <v>M</v>
          </cell>
          <cell r="C808" t="str">
            <v>Adam NOONE</v>
          </cell>
          <cell r="D808" t="str">
            <v>Templeogue A.C.</v>
          </cell>
          <cell r="E808" t="str">
            <v>Boys - Girls U16 4000m</v>
          </cell>
        </row>
        <row r="809">
          <cell r="A809">
            <v>803</v>
          </cell>
          <cell r="B809" t="str">
            <v>M</v>
          </cell>
          <cell r="C809" t="str">
            <v>Rodrigo LEGAZ OLMOS</v>
          </cell>
          <cell r="D809" t="str">
            <v>Templeogue A.C.</v>
          </cell>
          <cell r="E809" t="str">
            <v>Boys - Girls U16 4000m</v>
          </cell>
        </row>
        <row r="810">
          <cell r="A810">
            <v>804</v>
          </cell>
          <cell r="B810" t="str">
            <v>M</v>
          </cell>
          <cell r="C810" t="str">
            <v>Donagh NOONAN</v>
          </cell>
          <cell r="D810" t="str">
            <v>Templeogue A.C.</v>
          </cell>
          <cell r="E810" t="str">
            <v>Boys - Girls U16 4000m</v>
          </cell>
        </row>
        <row r="811">
          <cell r="A811">
            <v>805</v>
          </cell>
          <cell r="B811" t="str">
            <v>M</v>
          </cell>
          <cell r="C811" t="str">
            <v>Cuan TIERNEY</v>
          </cell>
          <cell r="D811" t="str">
            <v>Templeogue A.C.</v>
          </cell>
          <cell r="E811" t="str">
            <v>Boys - Girls U16 4000m</v>
          </cell>
        </row>
        <row r="812">
          <cell r="A812">
            <v>806</v>
          </cell>
          <cell r="B812" t="str">
            <v>M</v>
          </cell>
          <cell r="C812" t="str">
            <v>Sam GRAHAM</v>
          </cell>
          <cell r="D812" t="str">
            <v>Templeogue A.C.</v>
          </cell>
          <cell r="E812" t="str">
            <v>U18 Boys 5000m</v>
          </cell>
        </row>
        <row r="813">
          <cell r="A813">
            <v>807</v>
          </cell>
          <cell r="B813" t="str">
            <v>F</v>
          </cell>
          <cell r="C813" t="str">
            <v>Elizabeth FARRELLY</v>
          </cell>
          <cell r="D813" t="str">
            <v>Templeogue A.C.</v>
          </cell>
          <cell r="E813" t="str">
            <v>U18 Girls 4000m</v>
          </cell>
        </row>
        <row r="814">
          <cell r="A814">
            <v>808</v>
          </cell>
          <cell r="B814" t="str">
            <v>F</v>
          </cell>
          <cell r="C814" t="str">
            <v>Rachel DUNNE</v>
          </cell>
          <cell r="D814" t="str">
            <v>Templeogue A.C.</v>
          </cell>
          <cell r="E814" t="str">
            <v>U18 Girls 4000m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 Data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C39D278D-E867-BE4F-AC3C-6071463EDB8E}" name="Table10" displayName="Table10" ref="A1:F26" totalsRowShown="0" headerRowDxfId="63" dataDxfId="62">
  <autoFilter ref="A1:F26" xr:uid="{AB8C292D-35CB-7F45-8896-37370E2312B7}"/>
  <tableColumns count="6">
    <tableColumn id="1" xr3:uid="{E55CF889-5B1A-E74E-BCF8-427BDDB97390}" name="Place" dataDxfId="61"/>
    <tableColumn id="2" xr3:uid="{7A311148-099A-F843-9A9A-29C0B8B40CE5}" name="BIB No" dataDxfId="60"/>
    <tableColumn id="3" xr3:uid="{A0152D46-EF07-3A48-8A00-78C85C578B8A}" name="Gender" dataDxfId="59">
      <calculatedColumnFormula>VLOOKUP(B2,'[2]Raw Data'!$A$2:E$824,2,FALSE)</calculatedColumnFormula>
    </tableColumn>
    <tableColumn id="4" xr3:uid="{2C89D8C8-B0BC-5D49-BF7D-E37F8D907FD7}" name="Name" dataDxfId="58">
      <calculatedColumnFormula>VLOOKUP(B2,'[2]Raw Data'!$A$2:E$824,3,FALSE)</calculatedColumnFormula>
    </tableColumn>
    <tableColumn id="5" xr3:uid="{EE1F33FF-127D-1843-9453-C4B1E1A46CCE}" name="Club" dataDxfId="57">
      <calculatedColumnFormula>VLOOKUP(B2,'[2]Raw Data'!$A$2:E$824,4,FALSE)</calculatedColumnFormula>
    </tableColumn>
    <tableColumn id="6" xr3:uid="{D273FA1B-1B6D-7642-A25B-ED10F38E3F27}" name="Event Age Group" dataDxfId="56">
      <calculatedColumnFormula>VLOOKUP(B2,'[2]Raw Data'!$A$2:E$824,5,FALSE)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5B266790-9C05-D84F-930E-76A91AC91BF0}" name="Table9" displayName="Table9" ref="A1:F25" totalsRowShown="0" headerRowDxfId="55" dataDxfId="54">
  <autoFilter ref="A1:F25" xr:uid="{E97C6707-69CA-824F-9F3D-E1EB0B2CE6EB}"/>
  <tableColumns count="6">
    <tableColumn id="1" xr3:uid="{9BC4A3E3-0E91-A54E-B6DD-96F45071FC36}" name="Place" dataDxfId="53"/>
    <tableColumn id="2" xr3:uid="{8A9A1378-D62E-4547-9876-DA70D5DE5B38}" name="BIB No" dataDxfId="52"/>
    <tableColumn id="3" xr3:uid="{4AF359C6-8C49-B94D-B3EF-FBA9D3A5EF62}" name="Gender" dataDxfId="51">
      <calculatedColumnFormula>VLOOKUP(Table9[[#This Row],[BIB No]],'[1]Raw Data'!$A$2:$E$824,2,FALSE)</calculatedColumnFormula>
    </tableColumn>
    <tableColumn id="4" xr3:uid="{2812B4D2-A84E-2B47-9FC9-81DF53F4ACCC}" name="Name" dataDxfId="50">
      <calculatedColumnFormula>VLOOKUP(Table9[[#This Row],[BIB No]],'[1]Raw Data'!$A$2:$E$824,3,FALSE)</calculatedColumnFormula>
    </tableColumn>
    <tableColumn id="5" xr3:uid="{11E11B3A-6EAE-9B40-BDC2-B718AE2E8E38}" name="Club" dataDxfId="49">
      <calculatedColumnFormula>VLOOKUP(Table9[[#This Row],[BIB No]],'[1]Raw Data'!$A$2:$E$824,4,FALSE)</calculatedColumnFormula>
    </tableColumn>
    <tableColumn id="6" xr3:uid="{F5721A23-FD27-2E47-B6E0-9C920ECCFDE5}" name="Event Age Group" dataDxfId="48">
      <calculatedColumnFormula>VLOOKUP(Table9[[#This Row],[BIB No]],'[1]Raw Data'!$A$2:$E$824,5,FALSE)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300E23D2-C1AD-5246-9A00-168EA066E791}" name="Table8" displayName="Table8" ref="A1:F48" totalsRowShown="0" headerRowDxfId="47" dataDxfId="46">
  <autoFilter ref="A1:F48" xr:uid="{D64D1892-1624-7245-B3D7-5DDEEB6475DB}"/>
  <tableColumns count="6">
    <tableColumn id="1" xr3:uid="{CE196371-E73D-1046-B66A-2722598FB0AC}" name="Place" dataDxfId="45"/>
    <tableColumn id="2" xr3:uid="{AF3576F5-89F9-E540-BE71-2B8C4A222F12}" name="BIB No" dataDxfId="44"/>
    <tableColumn id="3" xr3:uid="{F8D3F142-7DA4-3B4C-BAE8-07A500D3252C}" name="Gender" dataDxfId="43">
      <calculatedColumnFormula>VLOOKUP(Table8[[#This Row],[BIB No]],'[1]Raw Data'!$A$2:$E$824,2,FALSE)</calculatedColumnFormula>
    </tableColumn>
    <tableColumn id="4" xr3:uid="{50F8C5CC-7FB2-3549-98CA-185AE90B44CC}" name="Name" dataDxfId="42">
      <calculatedColumnFormula>VLOOKUP(Table8[[#This Row],[BIB No]],'[1]Raw Data'!$A$2:$E$824,3,FALSE)</calculatedColumnFormula>
    </tableColumn>
    <tableColumn id="5" xr3:uid="{A78E6745-7E33-A34E-A3AF-5C1E40A28748}" name="Club" dataDxfId="41">
      <calculatedColumnFormula>VLOOKUP(Table8[[#This Row],[BIB No]],'[1]Raw Data'!$A$2:$E$824,4,FALSE)</calculatedColumnFormula>
    </tableColumn>
    <tableColumn id="6" xr3:uid="{35CF374E-5793-1E4C-B2A1-0C40228A4E60}" name="Event Age Group" dataDxfId="40">
      <calculatedColumnFormula>VLOOKUP(Table8[[#This Row],[BIB No]],'[1]Raw Data'!$A$2:$E$824,5,FALSE)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486A91B8-F330-C049-A465-A72F8B3086DD}" name="Table7" displayName="Table7" ref="A1:F63" totalsRowShown="0" headerRowDxfId="39" dataDxfId="38">
  <autoFilter ref="A1:F63" xr:uid="{5BF2E4B9-B119-ED4C-B213-5A66A25CDED8}"/>
  <tableColumns count="6">
    <tableColumn id="1" xr3:uid="{D7C0182A-4746-D447-8619-43205554F7CA}" name="Place" dataDxfId="37"/>
    <tableColumn id="2" xr3:uid="{7B066F5E-B5E4-D148-88EE-62D718F4CC20}" name="BIB No" dataDxfId="36"/>
    <tableColumn id="3" xr3:uid="{C602730D-2615-5645-8A01-026BD8E05442}" name="Gender" dataDxfId="35">
      <calculatedColumnFormula>VLOOKUP(Table7[[#This Row],[BIB No]],'[1]Raw Data'!$A$2:$E$824,2,FALSE)</calculatedColumnFormula>
    </tableColumn>
    <tableColumn id="4" xr3:uid="{9FD89F7F-82E6-9544-9313-2684847D6371}" name="Name" dataDxfId="34">
      <calculatedColumnFormula>VLOOKUP(Table7[[#This Row],[BIB No]],'[1]Raw Data'!$A$2:$E$824,3,FALSE)</calculatedColumnFormula>
    </tableColumn>
    <tableColumn id="5" xr3:uid="{85E3F337-B210-F04F-8403-2F10567B14E7}" name="Club" dataDxfId="33">
      <calculatedColumnFormula>VLOOKUP(Table7[[#This Row],[BIB No]],'[1]Raw Data'!$A$2:$E$824,4,FALSE)</calculatedColumnFormula>
    </tableColumn>
    <tableColumn id="6" xr3:uid="{0E38C65A-362F-394E-BD82-48551ABD1ECE}" name="Event Age Group" dataDxfId="32">
      <calculatedColumnFormula>VLOOKUP(Table7[[#This Row],[BIB No]],'[1]Raw Data'!$A$2:$E$824,5,FALSE)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6448CE9-FFF3-F147-AEA1-F04EEDA9D007}" name="Table6" displayName="Table6" ref="A1:F33" totalsRowShown="0" headerRowDxfId="31" dataDxfId="30">
  <autoFilter ref="A1:F33" xr:uid="{12349DEC-A31E-A64B-BA6A-2B7D0CC6B747}"/>
  <tableColumns count="6">
    <tableColumn id="1" xr3:uid="{0B8A594F-45AF-084F-B57E-F01953FF6F2C}" name="Place" dataDxfId="29"/>
    <tableColumn id="2" xr3:uid="{2B220E3A-C7B2-9C41-AD3E-A7AC04A63BB3}" name="BIB No" dataDxfId="28"/>
    <tableColumn id="3" xr3:uid="{B0BD51A5-25F4-2344-9ABE-1BBEA0FCA825}" name="Gender" dataDxfId="27">
      <calculatedColumnFormula>VLOOKUP(Table6[[#This Row],[BIB No]],'[1]Raw Data'!$A$2:$E$824,2,FALSE)</calculatedColumnFormula>
    </tableColumn>
    <tableColumn id="4" xr3:uid="{26D56FD0-C041-464A-8FFD-D91D1861EA6C}" name="Name" dataDxfId="26">
      <calculatedColumnFormula>VLOOKUP(Table6[[#This Row],[BIB No]],'[1]Raw Data'!$A$2:$E$824,3,FALSE)</calculatedColumnFormula>
    </tableColumn>
    <tableColumn id="5" xr3:uid="{5E64859B-5384-694F-A959-1BD4530EFA6F}" name="Club" dataDxfId="25">
      <calculatedColumnFormula>VLOOKUP(Table6[[#This Row],[BIB No]],'[1]Raw Data'!$A$2:$E$824,4,FALSE)</calculatedColumnFormula>
    </tableColumn>
    <tableColumn id="6" xr3:uid="{E01BB560-F144-AE4F-9166-513140542AC3}" name="Event Age Group" dataDxfId="24">
      <calculatedColumnFormula>VLOOKUP(Table6[[#This Row],[BIB No]],'[1]Raw Data'!$A$2:$E$824,5,FALSE)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9F391F7-01CC-9C4B-8E77-AD01273153FF}" name="Table5" displayName="Table5" ref="A1:F89" totalsRowShown="0" headerRowDxfId="23" dataDxfId="22">
  <autoFilter ref="A1:F89" xr:uid="{7DD24D37-DD29-BE4F-9A66-6014E3E4EBEA}"/>
  <tableColumns count="6">
    <tableColumn id="1" xr3:uid="{1BFB0E68-D3A6-5045-BAA7-B201BD89BFB8}" name="Place" dataDxfId="21"/>
    <tableColumn id="2" xr3:uid="{426C2721-C4D4-9242-B5FC-74495D85A783}" name="BIB No" dataDxfId="20"/>
    <tableColumn id="3" xr3:uid="{42573F9D-B209-6D46-8FC6-1CB11D8BBCE9}" name="Gender" dataDxfId="19">
      <calculatedColumnFormula>VLOOKUP(Table5[[#This Row],[BIB No]],'[1]Raw Data'!$A$2:$E$824,2,FALSE)</calculatedColumnFormula>
    </tableColumn>
    <tableColumn id="4" xr3:uid="{48F99D85-C51D-4B44-A40D-ACE71105FEF5}" name="Name" dataDxfId="18">
      <calculatedColumnFormula>VLOOKUP(Table5[[#This Row],[BIB No]],'[1]Raw Data'!$A$2:$E$824,3,FALSE)</calculatedColumnFormula>
    </tableColumn>
    <tableColumn id="5" xr3:uid="{20972849-C905-AC40-B2DD-4163F9428B2F}" name="Club" dataDxfId="17">
      <calculatedColumnFormula>VLOOKUP(Table5[[#This Row],[BIB No]],'[1]Raw Data'!$A$2:$E$824,4,FALSE)</calculatedColumnFormula>
    </tableColumn>
    <tableColumn id="6" xr3:uid="{EE4507A8-787C-5B47-9D8D-B5F210A5A1F8}" name="Event Age Group" dataDxfId="16">
      <calculatedColumnFormula>VLOOKUP(Table5[[#This Row],[BIB No]],'[1]Raw Data'!$A$2:$E$824,5,FALSE)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FA38D19-FCE2-7D4D-B10D-FD198FBE08B1}" name="Table4" displayName="Table4" ref="A1:F48" totalsRowShown="0" headerRowDxfId="15" dataDxfId="14">
  <autoFilter ref="A1:F48" xr:uid="{D2C7A241-F22E-3948-8A67-224E4B6E5345}"/>
  <tableColumns count="6">
    <tableColumn id="1" xr3:uid="{2FB344D4-5EC6-DC46-8A4E-33F55BE1A1D6}" name="Place" dataDxfId="13"/>
    <tableColumn id="2" xr3:uid="{0C6EFE89-B402-5E4C-8563-7E1EE0E34470}" name="BIB No" dataDxfId="12"/>
    <tableColumn id="3" xr3:uid="{B08A31AA-3EBB-BF47-96A1-65504B78E2D8}" name="Gender" dataDxfId="11">
      <calculatedColumnFormula>VLOOKUP(Table4[[#This Row],[BIB No]],'[1]Raw Data'!$A$2:$E$824,2,FALSE)</calculatedColumnFormula>
    </tableColumn>
    <tableColumn id="4" xr3:uid="{83B6A279-4FF3-524D-85F6-DB2E12D704D7}" name="Name" dataDxfId="10">
      <calculatedColumnFormula>VLOOKUP(Table4[[#This Row],[BIB No]],'[1]Raw Data'!$A$2:$E$824,3,FALSE)</calculatedColumnFormula>
    </tableColumn>
    <tableColumn id="5" xr3:uid="{E55AC3D8-EC11-E546-B062-DF89C55CC31A}" name="Club" dataDxfId="9">
      <calculatedColumnFormula>VLOOKUP(Table4[[#This Row],[BIB No]],'[1]Raw Data'!$A$2:$E$824,4,FALSE)</calculatedColumnFormula>
    </tableColumn>
    <tableColumn id="6" xr3:uid="{A1CC9132-CF98-114D-9422-9E02A9DC20C5}" name="Event Age Group" dataDxfId="8">
      <calculatedColumnFormula>VLOOKUP(Table4[[#This Row],[BIB No]],'[1]Raw Data'!$A$2:$E$824,5,FALSE)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874FD62-AFBF-F547-8AA7-7B6980592643}" name="Table3" displayName="Table3" ref="A1:F39" totalsRowShown="0" headerRowDxfId="7" dataDxfId="6">
  <autoFilter ref="A1:F39" xr:uid="{BD95E221-C47F-714C-9F2D-2B75910249DB}"/>
  <tableColumns count="6">
    <tableColumn id="1" xr3:uid="{C8084875-22C4-5F47-9B40-68C67F149877}" name="Place" dataDxfId="5"/>
    <tableColumn id="2" xr3:uid="{16411B52-1127-294D-9B13-D6A737B845B5}" name="BIB No" dataDxfId="4"/>
    <tableColumn id="3" xr3:uid="{BA98A6AF-4314-B642-9EF4-44BE9FEEFBF5}" name="Gender" dataDxfId="3">
      <calculatedColumnFormula>VLOOKUP(Table3[[#This Row],[BIB No]],'[1]Raw Data'!$A$2:$E$824,2,FALSE)</calculatedColumnFormula>
    </tableColumn>
    <tableColumn id="4" xr3:uid="{4356B888-CBF7-7247-86A0-7F8020E0FC04}" name="Name" dataDxfId="2">
      <calculatedColumnFormula>VLOOKUP(Table3[[#This Row],[BIB No]],'[1]Raw Data'!$A$2:$E$824,3,FALSE)</calculatedColumnFormula>
    </tableColumn>
    <tableColumn id="5" xr3:uid="{D4FFF95A-1F63-454A-9E34-9DCBEDDD282E}" name="Club" dataDxfId="1">
      <calculatedColumnFormula>VLOOKUP(Table3[[#This Row],[BIB No]],'[1]Raw Data'!$A$2:$E$824,4,FALSE)</calculatedColumnFormula>
    </tableColumn>
    <tableColumn id="6" xr3:uid="{FC75561A-2479-CB40-82C8-BB1A4E3EBB19}" name="Event Age Group" dataDxfId="0">
      <calculatedColumnFormula>VLOOKUP(Table3[[#This Row],[BIB No]],'[1]Raw Data'!$A$2:$E$824,5,FALSE)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33CBB-4407-D742-AB13-4F05F8C04907}">
  <dimension ref="A1:F25"/>
  <sheetViews>
    <sheetView tabSelected="1" zoomScale="115" zoomScaleNormal="115" workbookViewId="0">
      <selection activeCell="G12" sqref="G12"/>
    </sheetView>
  </sheetViews>
  <sheetFormatPr defaultColWidth="11" defaultRowHeight="15.75" x14ac:dyDescent="0.25"/>
  <cols>
    <col min="1" max="1" width="7.75" style="1" customWidth="1"/>
    <col min="2" max="2" width="9.25" style="1" customWidth="1"/>
    <col min="3" max="3" width="9.5" style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707</v>
      </c>
      <c r="C2" s="2" t="str">
        <f>VLOOKUP(Table10[[#This Row],[BIB No]],'[1]Raw Data'!$A$2:$E$824,2,FALSE)</f>
        <v>F</v>
      </c>
      <c r="D2" s="2" t="str">
        <f>VLOOKUP(Table10[[#This Row],[BIB No]],'[1]Raw Data'!$A$2:$E$824,3,FALSE)</f>
        <v>Lainey SHERIDAN</v>
      </c>
      <c r="E2" s="2" t="str">
        <f>VLOOKUP(Table10[[#This Row],[BIB No]],'[1]Raw Data'!$A$2:$E$824,4,FALSE)</f>
        <v>Rathfarnham W.S.A.F. A.C.</v>
      </c>
      <c r="F2" s="2" t="str">
        <f>VLOOKUP(Table10[[#This Row],[BIB No]],'[1]Raw Data'!$A$2:$E$824,5,FALSE)</f>
        <v>Boys - Girls U12 2000m</v>
      </c>
    </row>
    <row r="3" spans="1:6" x14ac:dyDescent="0.25">
      <c r="A3" s="2">
        <v>2</v>
      </c>
      <c r="B3" s="2">
        <v>263</v>
      </c>
      <c r="C3" s="2" t="str">
        <f>VLOOKUP(Table10[[#This Row],[BIB No]],'[1]Raw Data'!$A$2:$E$824,2,FALSE)</f>
        <v>F</v>
      </c>
      <c r="D3" s="2" t="str">
        <f>VLOOKUP(Table10[[#This Row],[BIB No]],'[1]Raw Data'!$A$2:$E$824,3,FALSE)</f>
        <v>Abigail OSHAUGHNESSY</v>
      </c>
      <c r="E3" s="2" t="str">
        <f>VLOOKUP(Table10[[#This Row],[BIB No]],'[1]Raw Data'!$A$2:$E$824,4,FALSE)</f>
        <v>Crusaders A.C.</v>
      </c>
      <c r="F3" s="2" t="str">
        <f>VLOOKUP(Table10[[#This Row],[BIB No]],'[1]Raw Data'!$A$2:$E$824,5,FALSE)</f>
        <v>Boys - Girls U12 2000m</v>
      </c>
    </row>
    <row r="4" spans="1:6" x14ac:dyDescent="0.25">
      <c r="A4" s="2">
        <v>3</v>
      </c>
      <c r="B4" s="2">
        <v>33</v>
      </c>
      <c r="C4" s="2" t="str">
        <f>VLOOKUP(Table10[[#This Row],[BIB No]],'[1]Raw Data'!$A$2:$E$824,2,FALSE)</f>
        <v>F</v>
      </c>
      <c r="D4" s="2" t="str">
        <f>VLOOKUP(Table10[[#This Row],[BIB No]],'[1]Raw Data'!$A$2:$E$824,3,FALSE)</f>
        <v>Emyrose TOMKIN BEDDY</v>
      </c>
      <c r="E4" s="2" t="str">
        <f>VLOOKUP(Table10[[#This Row],[BIB No]],'[1]Raw Data'!$A$2:$E$824,4,FALSE)</f>
        <v>Blackrock (Dublin) A.C.</v>
      </c>
      <c r="F4" s="2" t="str">
        <f>VLOOKUP(Table10[[#This Row],[BIB No]],'[1]Raw Data'!$A$2:$E$824,5,FALSE)</f>
        <v>Boys - Girls U12 2000m</v>
      </c>
    </row>
    <row r="5" spans="1:6" x14ac:dyDescent="0.25">
      <c r="A5" s="2">
        <v>4</v>
      </c>
      <c r="B5" s="2">
        <v>126</v>
      </c>
      <c r="C5" s="2" t="str">
        <f>VLOOKUP(Table10[[#This Row],[BIB No]],'[1]Raw Data'!$A$2:$E$824,2,FALSE)</f>
        <v>F</v>
      </c>
      <c r="D5" s="2" t="str">
        <f>VLOOKUP(Table10[[#This Row],[BIB No]],'[1]Raw Data'!$A$2:$E$824,3,FALSE)</f>
        <v>Orlaith O GRADY</v>
      </c>
      <c r="E5" s="2" t="str">
        <f>VLOOKUP(Table10[[#This Row],[BIB No]],'[1]Raw Data'!$A$2:$E$824,4,FALSE)</f>
        <v>Clongriffin A.C.</v>
      </c>
      <c r="F5" s="2" t="str">
        <f>VLOOKUP(Table10[[#This Row],[BIB No]],'[1]Raw Data'!$A$2:$E$824,5,FALSE)</f>
        <v>Boys - Girls U12 2000m</v>
      </c>
    </row>
    <row r="6" spans="1:6" x14ac:dyDescent="0.25">
      <c r="A6" s="2">
        <v>5</v>
      </c>
      <c r="B6" s="2">
        <v>783</v>
      </c>
      <c r="C6" s="2" t="str">
        <f>VLOOKUP(Table10[[#This Row],[BIB No]],'[1]Raw Data'!$A$2:$E$824,2,FALSE)</f>
        <v>F</v>
      </c>
      <c r="D6" s="2" t="str">
        <f>VLOOKUP(Table10[[#This Row],[BIB No]],'[1]Raw Data'!$A$2:$E$824,3,FALSE)</f>
        <v>Ella LYNCH</v>
      </c>
      <c r="E6" s="2" t="str">
        <f>VLOOKUP(Table10[[#This Row],[BIB No]],'[1]Raw Data'!$A$2:$E$824,4,FALSE)</f>
        <v>Templeogue A.C.</v>
      </c>
      <c r="F6" s="2" t="str">
        <f>VLOOKUP(Table10[[#This Row],[BIB No]],'[1]Raw Data'!$A$2:$E$824,5,FALSE)</f>
        <v>Boys - Girls U12 2000m</v>
      </c>
    </row>
    <row r="7" spans="1:6" x14ac:dyDescent="0.25">
      <c r="A7" s="2">
        <v>6</v>
      </c>
      <c r="B7" s="2">
        <v>606</v>
      </c>
      <c r="C7" s="2" t="str">
        <f>VLOOKUP(Table10[[#This Row],[BIB No]],'[1]Raw Data'!$A$2:$E$824,2,FALSE)</f>
        <v>F</v>
      </c>
      <c r="D7" s="2" t="str">
        <f>VLOOKUP(Table10[[#This Row],[BIB No]],'[1]Raw Data'!$A$2:$E$824,3,FALSE)</f>
        <v>Amy-May O NEILL</v>
      </c>
      <c r="E7" s="2" t="str">
        <f>VLOOKUP(Table10[[#This Row],[BIB No]],'[1]Raw Data'!$A$2:$E$824,4,FALSE)</f>
        <v>Mid Sutton A.C.</v>
      </c>
      <c r="F7" s="2" t="str">
        <f>VLOOKUP(Table10[[#This Row],[BIB No]],'[1]Raw Data'!$A$2:$E$824,5,FALSE)</f>
        <v>Boys - Girls U12 2000m</v>
      </c>
    </row>
    <row r="8" spans="1:6" x14ac:dyDescent="0.25">
      <c r="A8" s="2">
        <v>7</v>
      </c>
      <c r="B8" s="2">
        <v>252</v>
      </c>
      <c r="C8" s="2" t="str">
        <f>VLOOKUP(Table10[[#This Row],[BIB No]],'[1]Raw Data'!$A$2:$E$824,2,FALSE)</f>
        <v>F</v>
      </c>
      <c r="D8" s="2" t="str">
        <f>VLOOKUP(Table10[[#This Row],[BIB No]],'[1]Raw Data'!$A$2:$E$824,3,FALSE)</f>
        <v>Alice BEDDY</v>
      </c>
      <c r="E8" s="2" t="str">
        <f>VLOOKUP(Table10[[#This Row],[BIB No]],'[1]Raw Data'!$A$2:$E$824,4,FALSE)</f>
        <v>Crusaders A.C.</v>
      </c>
      <c r="F8" s="2" t="str">
        <f>VLOOKUP(Table10[[#This Row],[BIB No]],'[1]Raw Data'!$A$2:$E$824,5,FALSE)</f>
        <v>Boys - Girls U12 2000m</v>
      </c>
    </row>
    <row r="9" spans="1:6" x14ac:dyDescent="0.25">
      <c r="A9" s="2">
        <v>8</v>
      </c>
      <c r="B9" s="2">
        <v>552</v>
      </c>
      <c r="C9" s="2" t="str">
        <f>VLOOKUP(Table10[[#This Row],[BIB No]],'[1]Raw Data'!$A$2:$E$824,2,FALSE)</f>
        <v>F</v>
      </c>
      <c r="D9" s="2" t="str">
        <f>VLOOKUP(Table10[[#This Row],[BIB No]],'[1]Raw Data'!$A$2:$E$824,3,FALSE)</f>
        <v>Charlotte GRIMES</v>
      </c>
      <c r="E9" s="2" t="str">
        <f>VLOOKUP(Table10[[#This Row],[BIB No]],'[1]Raw Data'!$A$2:$E$824,4,FALSE)</f>
        <v>Metro/St. Brigids A.C.</v>
      </c>
      <c r="F9" s="2" t="str">
        <f>VLOOKUP(Table10[[#This Row],[BIB No]],'[1]Raw Data'!$A$2:$E$824,5,FALSE)</f>
        <v>Boys - Girls U12 2000m</v>
      </c>
    </row>
    <row r="10" spans="1:6" x14ac:dyDescent="0.25">
      <c r="A10" s="2">
        <v>9</v>
      </c>
      <c r="B10" s="2">
        <v>613</v>
      </c>
      <c r="C10" s="2" t="str">
        <f>VLOOKUP(Table10[[#This Row],[BIB No]],'[1]Raw Data'!$A$2:$E$824,2,FALSE)</f>
        <v>F</v>
      </c>
      <c r="D10" s="2" t="str">
        <f>VLOOKUP(Table10[[#This Row],[BIB No]],'[1]Raw Data'!$A$2:$E$824,3,FALSE)</f>
        <v>Aria COSTELLO</v>
      </c>
      <c r="E10" s="2" t="str">
        <f>VLOOKUP(Table10[[#This Row],[BIB No]],'[1]Raw Data'!$A$2:$E$824,4,FALSE)</f>
        <v>Mid Sutton A.C.</v>
      </c>
      <c r="F10" s="2" t="str">
        <f>VLOOKUP(Table10[[#This Row],[BIB No]],'[1]Raw Data'!$A$2:$E$824,5,FALSE)</f>
        <v>Boys - Girls U12 2000m</v>
      </c>
    </row>
    <row r="11" spans="1:6" x14ac:dyDescent="0.25">
      <c r="A11" s="2">
        <v>10</v>
      </c>
      <c r="B11" s="2">
        <v>154</v>
      </c>
      <c r="C11" s="2" t="str">
        <f>VLOOKUP(Table10[[#This Row],[BIB No]],'[1]Raw Data'!$A$2:$E$824,2,FALSE)</f>
        <v>F</v>
      </c>
      <c r="D11" s="2" t="str">
        <f>VLOOKUP(Table10[[#This Row],[BIB No]],'[1]Raw Data'!$A$2:$E$824,3,FALSE)</f>
        <v>Ava FAGAN</v>
      </c>
      <c r="E11" s="2" t="str">
        <f>VLOOKUP(Table10[[#This Row],[BIB No]],'[1]Raw Data'!$A$2:$E$824,4,FALSE)</f>
        <v>Clonliffe Harriers A.C.</v>
      </c>
      <c r="F11" s="2" t="str">
        <f>VLOOKUP(Table10[[#This Row],[BIB No]],'[1]Raw Data'!$A$2:$E$824,5,FALSE)</f>
        <v>Boys - Girls U12 2000m</v>
      </c>
    </row>
    <row r="12" spans="1:6" x14ac:dyDescent="0.25">
      <c r="A12" s="3">
        <v>11</v>
      </c>
      <c r="B12" s="3">
        <v>251</v>
      </c>
      <c r="C12" s="3" t="str">
        <f>VLOOKUP(Table10[[#This Row],[BIB No]],'[1]Raw Data'!$A$2:$E$824,2,FALSE)</f>
        <v>F</v>
      </c>
      <c r="D12" s="3" t="str">
        <f>VLOOKUP(Table10[[#This Row],[BIB No]],'[1]Raw Data'!$A$2:$E$824,3,FALSE)</f>
        <v>Rosie WOODS</v>
      </c>
      <c r="E12" s="3" t="str">
        <f>VLOOKUP(Table10[[#This Row],[BIB No]],'[1]Raw Data'!$A$2:$E$824,4,FALSE)</f>
        <v>Crusaders A.C.</v>
      </c>
      <c r="F12" s="3" t="str">
        <f>VLOOKUP(Table10[[#This Row],[BIB No]],'[1]Raw Data'!$A$2:$E$824,5,FALSE)</f>
        <v>Boys - Girls U12 2000m</v>
      </c>
    </row>
    <row r="13" spans="1:6" x14ac:dyDescent="0.25">
      <c r="A13" s="3">
        <v>12</v>
      </c>
      <c r="B13" s="3">
        <v>558</v>
      </c>
      <c r="C13" s="3" t="str">
        <f>VLOOKUP(Table10[[#This Row],[BIB No]],'[1]Raw Data'!$A$2:$E$824,2,FALSE)</f>
        <v>F</v>
      </c>
      <c r="D13" s="3" t="str">
        <f>VLOOKUP(Table10[[#This Row],[BIB No]],'[1]Raw Data'!$A$2:$E$824,3,FALSE)</f>
        <v>Lauren O REILLY</v>
      </c>
      <c r="E13" s="3" t="str">
        <f>VLOOKUP(Table10[[#This Row],[BIB No]],'[1]Raw Data'!$A$2:$E$824,4,FALSE)</f>
        <v>Metro/St. Brigids A.C.</v>
      </c>
      <c r="F13" s="3" t="str">
        <f>VLOOKUP(Table10[[#This Row],[BIB No]],'[1]Raw Data'!$A$2:$E$824,5,FALSE)</f>
        <v>Boys - Girls U12 2000m</v>
      </c>
    </row>
    <row r="14" spans="1:6" x14ac:dyDescent="0.25">
      <c r="A14" s="1">
        <v>13</v>
      </c>
      <c r="B14" s="1">
        <v>357</v>
      </c>
      <c r="C14" s="1" t="str">
        <f>VLOOKUP(Table10[[#This Row],[BIB No]],'[1]Raw Data'!$A$2:$E$824,2,FALSE)</f>
        <v>F</v>
      </c>
      <c r="D14" s="1" t="str">
        <f>VLOOKUP(Table10[[#This Row],[BIB No]],'[1]Raw Data'!$A$2:$E$824,3,FALSE)</f>
        <v>Ciara CULHANE</v>
      </c>
      <c r="E14" s="1" t="str">
        <f>VLOOKUP(Table10[[#This Row],[BIB No]],'[1]Raw Data'!$A$2:$E$824,4,FALSE)</f>
        <v>Dundrum South Dublin A.C.</v>
      </c>
      <c r="F14" s="1" t="str">
        <f>VLOOKUP(Table10[[#This Row],[BIB No]],'[1]Raw Data'!$A$2:$E$824,5,FALSE)</f>
        <v>Boys - Girls U12 2000m</v>
      </c>
    </row>
    <row r="15" spans="1:6" x14ac:dyDescent="0.25">
      <c r="A15" s="1">
        <v>14</v>
      </c>
      <c r="B15" s="1">
        <v>709</v>
      </c>
      <c r="C15" s="1" t="str">
        <f>VLOOKUP(Table10[[#This Row],[BIB No]],'[1]Raw Data'!$A$2:$E$824,2,FALSE)</f>
        <v>F</v>
      </c>
      <c r="D15" s="1" t="str">
        <f>VLOOKUP(Table10[[#This Row],[BIB No]],'[1]Raw Data'!$A$2:$E$824,3,FALSE)</f>
        <v>Abbey CORRIGAN</v>
      </c>
      <c r="E15" s="1" t="str">
        <f>VLOOKUP(Table10[[#This Row],[BIB No]],'[1]Raw Data'!$A$2:$E$824,4,FALSE)</f>
        <v>Rathfarnham W.S.A.F. A.C.</v>
      </c>
      <c r="F15" s="1" t="str">
        <f>VLOOKUP(Table10[[#This Row],[BIB No]],'[1]Raw Data'!$A$2:$E$824,5,FALSE)</f>
        <v>Boys - Girls U12 2000m</v>
      </c>
    </row>
    <row r="16" spans="1:6" x14ac:dyDescent="0.25">
      <c r="A16" s="1">
        <v>15</v>
      </c>
      <c r="B16" s="1">
        <v>367</v>
      </c>
      <c r="C16" s="1" t="str">
        <f>VLOOKUP(Table10[[#This Row],[BIB No]],'[1]Raw Data'!$A$2:$E$824,2,FALSE)</f>
        <v>F</v>
      </c>
      <c r="D16" s="1" t="str">
        <f>VLOOKUP(Table10[[#This Row],[BIB No]],'[1]Raw Data'!$A$2:$E$824,3,FALSE)</f>
        <v>Hannah O'REILLY</v>
      </c>
      <c r="E16" s="1" t="str">
        <f>VLOOKUP(Table10[[#This Row],[BIB No]],'[1]Raw Data'!$A$2:$E$824,4,FALSE)</f>
        <v>Dundrum South Dublin A.C.</v>
      </c>
      <c r="F16" s="1" t="str">
        <f>VLOOKUP(Table10[[#This Row],[BIB No]],'[1]Raw Data'!$A$2:$E$824,5,FALSE)</f>
        <v>Boys - Girls U12 2000m</v>
      </c>
    </row>
    <row r="17" spans="1:6" x14ac:dyDescent="0.25">
      <c r="A17" s="1">
        <v>16</v>
      </c>
      <c r="B17" s="1">
        <v>549</v>
      </c>
      <c r="C17" s="1" t="str">
        <f>VLOOKUP(Table10[[#This Row],[BIB No]],'[1]Raw Data'!$A$2:$E$824,2,FALSE)</f>
        <v>F</v>
      </c>
      <c r="D17" s="1" t="str">
        <f>VLOOKUP(Table10[[#This Row],[BIB No]],'[1]Raw Data'!$A$2:$E$824,3,FALSE)</f>
        <v>Elle MCANDREW</v>
      </c>
      <c r="E17" s="1" t="str">
        <f>VLOOKUP(Table10[[#This Row],[BIB No]],'[1]Raw Data'!$A$2:$E$824,4,FALSE)</f>
        <v>Metro/St. Brigids A.C.</v>
      </c>
      <c r="F17" s="1" t="str">
        <f>VLOOKUP(Table10[[#This Row],[BIB No]],'[1]Raw Data'!$A$2:$E$824,5,FALSE)</f>
        <v>Boys - Girls U12 2000m</v>
      </c>
    </row>
    <row r="20" spans="1:6" x14ac:dyDescent="0.25">
      <c r="A20" s="4" t="s">
        <v>6</v>
      </c>
      <c r="B20" s="4"/>
      <c r="C20" s="4"/>
      <c r="D20" s="4"/>
    </row>
    <row r="21" spans="1:6" x14ac:dyDescent="0.25">
      <c r="A21" s="4" t="s">
        <v>0</v>
      </c>
      <c r="B21" s="4" t="s">
        <v>4</v>
      </c>
      <c r="C21" s="4" t="s">
        <v>0</v>
      </c>
      <c r="D21" s="4" t="s">
        <v>7</v>
      </c>
    </row>
    <row r="22" spans="1:6" x14ac:dyDescent="0.25">
      <c r="A22" s="4" t="s">
        <v>8</v>
      </c>
      <c r="B22" s="4" t="s">
        <v>17</v>
      </c>
      <c r="C22" s="4" t="s">
        <v>19</v>
      </c>
      <c r="D22" s="4">
        <v>39</v>
      </c>
    </row>
    <row r="23" spans="1:6" x14ac:dyDescent="0.25">
      <c r="A23" s="4" t="s">
        <v>9</v>
      </c>
      <c r="B23" s="4" t="s">
        <v>13</v>
      </c>
      <c r="C23" s="4" t="s">
        <v>20</v>
      </c>
      <c r="D23" s="4">
        <v>54</v>
      </c>
    </row>
    <row r="24" spans="1:6" x14ac:dyDescent="0.25">
      <c r="A24" s="4" t="s">
        <v>10</v>
      </c>
      <c r="B24" s="4" t="s">
        <v>18</v>
      </c>
      <c r="C24" s="4" t="s">
        <v>21</v>
      </c>
      <c r="D24" s="4">
        <v>62</v>
      </c>
    </row>
    <row r="25" spans="1:6" x14ac:dyDescent="0.25">
      <c r="A25" s="4" t="s">
        <v>11</v>
      </c>
      <c r="B25" s="4" t="s">
        <v>22</v>
      </c>
      <c r="C25" s="4" t="s">
        <v>31</v>
      </c>
      <c r="D25" s="4">
        <v>69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837A4-CADD-7848-B29C-36AE06754796}">
  <dimension ref="A1:F25"/>
  <sheetViews>
    <sheetView zoomScaleNormal="100" workbookViewId="0">
      <selection activeCell="E28" sqref="E28"/>
    </sheetView>
  </sheetViews>
  <sheetFormatPr defaultColWidth="11" defaultRowHeight="15.75" x14ac:dyDescent="0.25"/>
  <cols>
    <col min="1" max="1" width="7.75" style="1" customWidth="1"/>
    <col min="2" max="2" width="9.25" style="1" customWidth="1"/>
    <col min="3" max="3" width="9.5" style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553</v>
      </c>
      <c r="C2" s="2" t="str">
        <f>VLOOKUP(Table9[[#This Row],[BIB No]],'[1]Raw Data'!$A$2:$E$824,2,FALSE)</f>
        <v>M</v>
      </c>
      <c r="D2" s="2" t="str">
        <f>VLOOKUP(Table9[[#This Row],[BIB No]],'[1]Raw Data'!$A$2:$E$824,3,FALSE)</f>
        <v>James HOWLIN</v>
      </c>
      <c r="E2" s="2" t="str">
        <f>VLOOKUP(Table9[[#This Row],[BIB No]],'[1]Raw Data'!$A$2:$E$824,4,FALSE)</f>
        <v>Metro/St. Brigids A.C.</v>
      </c>
      <c r="F2" s="2" t="str">
        <f>VLOOKUP(Table9[[#This Row],[BIB No]],'[1]Raw Data'!$A$2:$E$824,5,FALSE)</f>
        <v>Boys - Girls U12 2000m</v>
      </c>
    </row>
    <row r="3" spans="1:6" x14ac:dyDescent="0.25">
      <c r="A3" s="2">
        <v>2</v>
      </c>
      <c r="B3" s="2">
        <v>75</v>
      </c>
      <c r="C3" s="2" t="str">
        <f>VLOOKUP(Table9[[#This Row],[BIB No]],'[1]Raw Data'!$A$2:$E$824,2,FALSE)</f>
        <v>M</v>
      </c>
      <c r="D3" s="2" t="str">
        <f>VLOOKUP(Table9[[#This Row],[BIB No]],'[1]Raw Data'!$A$2:$E$824,3,FALSE)</f>
        <v>Rian KEYS-DONOVAN</v>
      </c>
      <c r="E3" s="2" t="str">
        <f>VLOOKUP(Table9[[#This Row],[BIB No]],'[1]Raw Data'!$A$2:$E$824,4,FALSE)</f>
        <v>Brothers Pearse A.C.</v>
      </c>
      <c r="F3" s="2" t="str">
        <f>VLOOKUP(Table9[[#This Row],[BIB No]],'[1]Raw Data'!$A$2:$E$824,5,FALSE)</f>
        <v>Boys - Girls U12 2000m</v>
      </c>
    </row>
    <row r="4" spans="1:6" x14ac:dyDescent="0.25">
      <c r="A4" s="2">
        <v>3</v>
      </c>
      <c r="B4" s="2">
        <v>455</v>
      </c>
      <c r="C4" s="2" t="str">
        <f>VLOOKUP(Table9[[#This Row],[BIB No]],'[1]Raw Data'!$A$2:$E$824,2,FALSE)</f>
        <v>M</v>
      </c>
      <c r="D4" s="2" t="str">
        <f>VLOOKUP(Table9[[#This Row],[BIB No]],'[1]Raw Data'!$A$2:$E$824,3,FALSE)</f>
        <v>Séimí ANGLIM</v>
      </c>
      <c r="E4" s="2" t="str">
        <f>VLOOKUP(Table9[[#This Row],[BIB No]],'[1]Raw Data'!$A$2:$E$824,4,FALSE)</f>
        <v>Lucan Harriers A.C.</v>
      </c>
      <c r="F4" s="2" t="str">
        <f>VLOOKUP(Table9[[#This Row],[BIB No]],'[1]Raw Data'!$A$2:$E$824,5,FALSE)</f>
        <v>Boys - Girls U12 2000m</v>
      </c>
    </row>
    <row r="5" spans="1:6" x14ac:dyDescent="0.25">
      <c r="A5" s="2">
        <v>4</v>
      </c>
      <c r="B5" s="2">
        <v>758</v>
      </c>
      <c r="C5" s="2" t="str">
        <f>VLOOKUP(Table9[[#This Row],[BIB No]],'[1]Raw Data'!$A$2:$E$824,2,FALSE)</f>
        <v>M</v>
      </c>
      <c r="D5" s="2" t="str">
        <f>VLOOKUP(Table9[[#This Row],[BIB No]],'[1]Raw Data'!$A$2:$E$824,3,FALSE)</f>
        <v>Max QUINN</v>
      </c>
      <c r="E5" s="2" t="str">
        <f>VLOOKUP(Table9[[#This Row],[BIB No]],'[1]Raw Data'!$A$2:$E$824,4,FALSE)</f>
        <v>Skerries A.C.</v>
      </c>
      <c r="F5" s="2" t="str">
        <f>VLOOKUP(Table9[[#This Row],[BIB No]],'[1]Raw Data'!$A$2:$E$824,5,FALSE)</f>
        <v>Boys - Girls U12 2000m</v>
      </c>
    </row>
    <row r="6" spans="1:6" x14ac:dyDescent="0.25">
      <c r="A6" s="2">
        <v>5</v>
      </c>
      <c r="B6" s="2">
        <v>784</v>
      </c>
      <c r="C6" s="2" t="str">
        <f>VLOOKUP(Table9[[#This Row],[BIB No]],'[1]Raw Data'!$A$2:$E$824,2,FALSE)</f>
        <v>M</v>
      </c>
      <c r="D6" s="2" t="str">
        <f>VLOOKUP(Table9[[#This Row],[BIB No]],'[1]Raw Data'!$A$2:$E$824,3,FALSE)</f>
        <v>Noah BEERE</v>
      </c>
      <c r="E6" s="2" t="str">
        <f>VLOOKUP(Table9[[#This Row],[BIB No]],'[1]Raw Data'!$A$2:$E$824,4,FALSE)</f>
        <v>Templeogue A.C.</v>
      </c>
      <c r="F6" s="2" t="str">
        <f>VLOOKUP(Table9[[#This Row],[BIB No]],'[1]Raw Data'!$A$2:$E$824,5,FALSE)</f>
        <v>Boys - Girls U12 2000m</v>
      </c>
    </row>
    <row r="7" spans="1:6" x14ac:dyDescent="0.25">
      <c r="A7" s="2">
        <v>6</v>
      </c>
      <c r="B7" s="2">
        <v>458</v>
      </c>
      <c r="C7" s="2" t="str">
        <f>VLOOKUP(Table9[[#This Row],[BIB No]],'[1]Raw Data'!$A$2:$E$824,2,FALSE)</f>
        <v>M</v>
      </c>
      <c r="D7" s="2" t="str">
        <f>VLOOKUP(Table9[[#This Row],[BIB No]],'[1]Raw Data'!$A$2:$E$824,3,FALSE)</f>
        <v>David ABBOTT</v>
      </c>
      <c r="E7" s="2" t="str">
        <f>VLOOKUP(Table9[[#This Row],[BIB No]],'[1]Raw Data'!$A$2:$E$824,4,FALSE)</f>
        <v>Lucan Harriers A.C.</v>
      </c>
      <c r="F7" s="2" t="str">
        <f>VLOOKUP(Table9[[#This Row],[BIB No]],'[1]Raw Data'!$A$2:$E$824,5,FALSE)</f>
        <v>Boys - Girls U12 2000m</v>
      </c>
    </row>
    <row r="8" spans="1:6" x14ac:dyDescent="0.25">
      <c r="A8" s="2">
        <v>7</v>
      </c>
      <c r="B8" s="2">
        <v>158</v>
      </c>
      <c r="C8" s="2" t="str">
        <f>VLOOKUP(Table9[[#This Row],[BIB No]],'[1]Raw Data'!$A$2:$E$824,2,FALSE)</f>
        <v>M</v>
      </c>
      <c r="D8" s="2" t="str">
        <f>VLOOKUP(Table9[[#This Row],[BIB No]],'[1]Raw Data'!$A$2:$E$824,3,FALSE)</f>
        <v>Isaac O NEILL</v>
      </c>
      <c r="E8" s="2" t="str">
        <f>VLOOKUP(Table9[[#This Row],[BIB No]],'[1]Raw Data'!$A$2:$E$824,4,FALSE)</f>
        <v>Clonliffe Harriers A.C.</v>
      </c>
      <c r="F8" s="2" t="str">
        <f>VLOOKUP(Table9[[#This Row],[BIB No]],'[1]Raw Data'!$A$2:$E$824,5,FALSE)</f>
        <v>Boys - Girls U12 2000m</v>
      </c>
    </row>
    <row r="9" spans="1:6" x14ac:dyDescent="0.25">
      <c r="A9" s="2">
        <v>8</v>
      </c>
      <c r="B9" s="2">
        <v>560</v>
      </c>
      <c r="C9" s="2" t="str">
        <f>VLOOKUP(Table9[[#This Row],[BIB No]],'[1]Raw Data'!$A$2:$E$824,2,FALSE)</f>
        <v>M</v>
      </c>
      <c r="D9" s="2" t="str">
        <f>VLOOKUP(Table9[[#This Row],[BIB No]],'[1]Raw Data'!$A$2:$E$824,3,FALSE)</f>
        <v>Aaron LECHLEITNER</v>
      </c>
      <c r="E9" s="2" t="str">
        <f>VLOOKUP(Table9[[#This Row],[BIB No]],'[1]Raw Data'!$A$2:$E$824,4,FALSE)</f>
        <v>Metro/St. Brigids A.C.</v>
      </c>
      <c r="F9" s="2" t="str">
        <f>VLOOKUP(Table9[[#This Row],[BIB No]],'[1]Raw Data'!$A$2:$E$824,5,FALSE)</f>
        <v>Boys - Girls U12 2000m</v>
      </c>
    </row>
    <row r="10" spans="1:6" x14ac:dyDescent="0.25">
      <c r="A10" s="2">
        <v>9</v>
      </c>
      <c r="B10" s="2">
        <v>607</v>
      </c>
      <c r="C10" s="2" t="str">
        <f>VLOOKUP(Table9[[#This Row],[BIB No]],'[1]Raw Data'!$A$2:$E$824,2,FALSE)</f>
        <v>M</v>
      </c>
      <c r="D10" s="2" t="str">
        <f>VLOOKUP(Table9[[#This Row],[BIB No]],'[1]Raw Data'!$A$2:$E$824,3,FALSE)</f>
        <v>Conor REAMSBOTTOM</v>
      </c>
      <c r="E10" s="2" t="str">
        <f>VLOOKUP(Table9[[#This Row],[BIB No]],'[1]Raw Data'!$A$2:$E$824,4,FALSE)</f>
        <v>Mid Sutton A.C.</v>
      </c>
      <c r="F10" s="2" t="str">
        <f>VLOOKUP(Table9[[#This Row],[BIB No]],'[1]Raw Data'!$A$2:$E$824,5,FALSE)</f>
        <v>Boys - Girls U12 2000m</v>
      </c>
    </row>
    <row r="11" spans="1:6" x14ac:dyDescent="0.25">
      <c r="A11" s="2">
        <v>10</v>
      </c>
      <c r="B11" s="2">
        <v>715</v>
      </c>
      <c r="C11" s="2" t="str">
        <f>VLOOKUP(Table9[[#This Row],[BIB No]],'[1]Raw Data'!$A$2:$E$824,2,FALSE)</f>
        <v>M</v>
      </c>
      <c r="D11" s="2" t="str">
        <f>VLOOKUP(Table9[[#This Row],[BIB No]],'[1]Raw Data'!$A$2:$E$824,3,FALSE)</f>
        <v>Leo LOUBATIERE</v>
      </c>
      <c r="E11" s="2" t="str">
        <f>VLOOKUP(Table9[[#This Row],[BIB No]],'[1]Raw Data'!$A$2:$E$824,4,FALSE)</f>
        <v>Rathfarnham W.S.A.F. A.C.</v>
      </c>
      <c r="F11" s="2" t="str">
        <f>VLOOKUP(Table9[[#This Row],[BIB No]],'[1]Raw Data'!$A$2:$E$824,5,FALSE)</f>
        <v>Boys - Girls U12 2000m</v>
      </c>
    </row>
    <row r="12" spans="1:6" x14ac:dyDescent="0.25">
      <c r="A12" s="3">
        <v>11</v>
      </c>
      <c r="B12" s="3">
        <v>164</v>
      </c>
      <c r="C12" s="3" t="str">
        <f>VLOOKUP(Table9[[#This Row],[BIB No]],'[1]Raw Data'!$A$2:$E$824,2,FALSE)</f>
        <v>M</v>
      </c>
      <c r="D12" s="3" t="str">
        <f>VLOOKUP(Table9[[#This Row],[BIB No]],'[1]Raw Data'!$A$2:$E$824,3,FALSE)</f>
        <v>Conn FEORE</v>
      </c>
      <c r="E12" s="3" t="str">
        <f>VLOOKUP(Table9[[#This Row],[BIB No]],'[1]Raw Data'!$A$2:$E$824,4,FALSE)</f>
        <v>Clonliffe Harriers A.C.</v>
      </c>
      <c r="F12" s="3" t="str">
        <f>VLOOKUP(Table9[[#This Row],[BIB No]],'[1]Raw Data'!$A$2:$E$824,5,FALSE)</f>
        <v>Boys - Girls U12 2000m</v>
      </c>
    </row>
    <row r="13" spans="1:6" x14ac:dyDescent="0.25">
      <c r="A13" s="3">
        <v>12</v>
      </c>
      <c r="B13" s="3">
        <v>155</v>
      </c>
      <c r="C13" s="3" t="str">
        <f>VLOOKUP(Table9[[#This Row],[BIB No]],'[1]Raw Data'!$A$2:$E$824,2,FALSE)</f>
        <v>M</v>
      </c>
      <c r="D13" s="3" t="str">
        <f>VLOOKUP(Table9[[#This Row],[BIB No]],'[1]Raw Data'!$A$2:$E$824,3,FALSE)</f>
        <v>Finn MC GURREN</v>
      </c>
      <c r="E13" s="3" t="str">
        <f>VLOOKUP(Table9[[#This Row],[BIB No]],'[1]Raw Data'!$A$2:$E$824,4,FALSE)</f>
        <v>Clonliffe Harriers A.C.</v>
      </c>
      <c r="F13" s="3" t="str">
        <f>VLOOKUP(Table9[[#This Row],[BIB No]],'[1]Raw Data'!$A$2:$E$824,5,FALSE)</f>
        <v>Boys - Girls U12 2000m</v>
      </c>
    </row>
    <row r="14" spans="1:6" x14ac:dyDescent="0.25">
      <c r="A14" s="1">
        <v>13</v>
      </c>
      <c r="B14" s="1">
        <v>453</v>
      </c>
      <c r="C14" s="1" t="str">
        <f>VLOOKUP(Table9[[#This Row],[BIB No]],'[1]Raw Data'!$A$2:$E$824,2,FALSE)</f>
        <v>M</v>
      </c>
      <c r="D14" s="1" t="str">
        <f>VLOOKUP(Table9[[#This Row],[BIB No]],'[1]Raw Data'!$A$2:$E$824,3,FALSE)</f>
        <v>Stephen ABBOTT</v>
      </c>
      <c r="E14" s="1" t="str">
        <f>VLOOKUP(Table9[[#This Row],[BIB No]],'[1]Raw Data'!$A$2:$E$824,4,FALSE)</f>
        <v>Lucan Harriers A.C.</v>
      </c>
      <c r="F14" s="1" t="str">
        <f>VLOOKUP(Table9[[#This Row],[BIB No]],'[1]Raw Data'!$A$2:$E$824,5,FALSE)</f>
        <v>Boys - Girls U12 2000m</v>
      </c>
    </row>
    <row r="15" spans="1:6" x14ac:dyDescent="0.25">
      <c r="A15" s="1">
        <v>14</v>
      </c>
      <c r="B15" s="1">
        <v>259</v>
      </c>
      <c r="C15" s="1" t="str">
        <f>VLOOKUP(Table9[[#This Row],[BIB No]],'[1]Raw Data'!$A$2:$E$824,2,FALSE)</f>
        <v>M</v>
      </c>
      <c r="D15" s="1" t="str">
        <f>VLOOKUP(Table9[[#This Row],[BIB No]],'[1]Raw Data'!$A$2:$E$824,3,FALSE)</f>
        <v>Zach MONAHAN</v>
      </c>
      <c r="E15" s="1" t="str">
        <f>VLOOKUP(Table9[[#This Row],[BIB No]],'[1]Raw Data'!$A$2:$E$824,4,FALSE)</f>
        <v>Crusaders A.C.</v>
      </c>
      <c r="F15" s="1" t="str">
        <f>VLOOKUP(Table9[[#This Row],[BIB No]],'[1]Raw Data'!$A$2:$E$824,5,FALSE)</f>
        <v>Boys - Girls U12 2000m</v>
      </c>
    </row>
    <row r="16" spans="1:6" x14ac:dyDescent="0.25">
      <c r="A16" s="1">
        <v>15</v>
      </c>
      <c r="B16" s="1">
        <v>561</v>
      </c>
      <c r="C16" s="1" t="str">
        <f>VLOOKUP(Table9[[#This Row],[BIB No]],'[1]Raw Data'!$A$2:$E$824,2,FALSE)</f>
        <v>M</v>
      </c>
      <c r="D16" s="1" t="str">
        <f>VLOOKUP(Table9[[#This Row],[BIB No]],'[1]Raw Data'!$A$2:$E$824,3,FALSE)</f>
        <v>Sam HENEGHAN</v>
      </c>
      <c r="E16" s="1" t="str">
        <f>VLOOKUP(Table9[[#This Row],[BIB No]],'[1]Raw Data'!$A$2:$E$824,4,FALSE)</f>
        <v>Metro/St. Brigids A.C.</v>
      </c>
      <c r="F16" s="1" t="str">
        <f>VLOOKUP(Table9[[#This Row],[BIB No]],'[1]Raw Data'!$A$2:$E$824,5,FALSE)</f>
        <v>Boys - Girls U12 2000m</v>
      </c>
    </row>
    <row r="17" spans="1:6" x14ac:dyDescent="0.25">
      <c r="A17" s="1">
        <v>16</v>
      </c>
      <c r="B17" s="1">
        <v>43</v>
      </c>
      <c r="C17" s="1" t="str">
        <f>VLOOKUP(Table9[[#This Row],[BIB No]],'[1]Raw Data'!$A$2:$E$824,2,FALSE)</f>
        <v>M</v>
      </c>
      <c r="D17" s="1" t="str">
        <f>VLOOKUP(Table9[[#This Row],[BIB No]],'[1]Raw Data'!$A$2:$E$824,3,FALSE)</f>
        <v>Rory OFLAHERTY</v>
      </c>
      <c r="E17" s="1" t="str">
        <f>VLOOKUP(Table9[[#This Row],[BIB No]],'[1]Raw Data'!$A$2:$E$824,4,FALSE)</f>
        <v>Blackrock (Dublin) A.C.</v>
      </c>
      <c r="F17" s="1" t="str">
        <f>VLOOKUP(Table9[[#This Row],[BIB No]],'[1]Raw Data'!$A$2:$E$824,5,FALSE)</f>
        <v>Boys - Girls U12 2000m</v>
      </c>
    </row>
    <row r="20" spans="1:6" x14ac:dyDescent="0.25">
      <c r="A20" s="4" t="s">
        <v>6</v>
      </c>
      <c r="B20" s="4"/>
      <c r="C20" s="4"/>
      <c r="D20" s="4"/>
    </row>
    <row r="21" spans="1:6" x14ac:dyDescent="0.25">
      <c r="A21" s="4" t="s">
        <v>0</v>
      </c>
      <c r="B21" s="4" t="s">
        <v>4</v>
      </c>
      <c r="C21" s="4" t="s">
        <v>0</v>
      </c>
      <c r="D21" s="4" t="s">
        <v>7</v>
      </c>
    </row>
    <row r="22" spans="1:6" x14ac:dyDescent="0.25">
      <c r="A22" s="4" t="s">
        <v>8</v>
      </c>
      <c r="B22" s="4" t="s">
        <v>16</v>
      </c>
      <c r="C22" s="4" t="s">
        <v>23</v>
      </c>
      <c r="D22" s="4">
        <v>40</v>
      </c>
    </row>
    <row r="23" spans="1:6" x14ac:dyDescent="0.25">
      <c r="A23" s="4" t="s">
        <v>9</v>
      </c>
      <c r="B23" s="4" t="s">
        <v>13</v>
      </c>
      <c r="C23" s="4" t="s">
        <v>24</v>
      </c>
      <c r="D23" s="4">
        <v>41</v>
      </c>
    </row>
    <row r="24" spans="1:6" x14ac:dyDescent="0.25">
      <c r="A24" s="4" t="s">
        <v>10</v>
      </c>
      <c r="B24" s="4" t="s">
        <v>22</v>
      </c>
      <c r="C24" s="4" t="s">
        <v>25</v>
      </c>
      <c r="D24" s="4">
        <v>54</v>
      </c>
    </row>
    <row r="25" spans="1:6" x14ac:dyDescent="0.25">
      <c r="A25" s="4" t="s">
        <v>11</v>
      </c>
      <c r="B25" s="4" t="s">
        <v>12</v>
      </c>
      <c r="C25" s="4" t="s">
        <v>32</v>
      </c>
      <c r="D25" s="4">
        <v>134</v>
      </c>
      <c r="E25" s="6" t="e">
        <f>VLOOKUP(Table9[[#This Row],[BIB No]],'[1]Raw Data'!$A$2:$E$824,4,FALSE)</f>
        <v>#N/A</v>
      </c>
      <c r="F25" s="6" t="e">
        <f>VLOOKUP(Table9[[#This Row],[BIB No]],'[1]Raw Data'!$A$2:$E$824,5,FALSE)</f>
        <v>#N/A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CEDF6-0CC5-5944-962B-E38DBF558DE4}">
  <dimension ref="A1:F25"/>
  <sheetViews>
    <sheetView zoomScaleNormal="100" workbookViewId="0">
      <selection activeCell="A20" sqref="A20:D25"/>
    </sheetView>
  </sheetViews>
  <sheetFormatPr defaultColWidth="11" defaultRowHeight="15.75" x14ac:dyDescent="0.25"/>
  <cols>
    <col min="1" max="1" width="7.75" style="1" customWidth="1"/>
    <col min="2" max="2" width="9.25" style="1" customWidth="1"/>
    <col min="3" max="3" width="9.5" style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789</v>
      </c>
      <c r="C2" s="2" t="str">
        <f>VLOOKUP(Table8[[#This Row],[BIB No]],'[1]Raw Data'!$A$2:$E$824,2,FALSE)</f>
        <v>F</v>
      </c>
      <c r="D2" s="2" t="str">
        <f>VLOOKUP(Table8[[#This Row],[BIB No]],'[1]Raw Data'!$A$2:$E$824,3,FALSE)</f>
        <v>Ruby FARRELLY</v>
      </c>
      <c r="E2" s="2" t="str">
        <f>VLOOKUP(Table8[[#This Row],[BIB No]],'[1]Raw Data'!$A$2:$E$824,4,FALSE)</f>
        <v>Templeogue A.C.</v>
      </c>
      <c r="F2" s="2" t="str">
        <f>VLOOKUP(Table8[[#This Row],[BIB No]],'[1]Raw Data'!$A$2:$E$824,5,FALSE)</f>
        <v>Boys - Girls U14 2500m</v>
      </c>
    </row>
    <row r="3" spans="1:6" x14ac:dyDescent="0.25">
      <c r="A3" s="2">
        <v>2</v>
      </c>
      <c r="B3" s="2">
        <v>790</v>
      </c>
      <c r="C3" s="2" t="str">
        <f>VLOOKUP(Table8[[#This Row],[BIB No]],'[1]Raw Data'!$A$2:$E$824,2,FALSE)</f>
        <v>F</v>
      </c>
      <c r="D3" s="2" t="str">
        <f>VLOOKUP(Table8[[#This Row],[BIB No]],'[1]Raw Data'!$A$2:$E$824,3,FALSE)</f>
        <v>Ailbhe FINUCANE</v>
      </c>
      <c r="E3" s="2" t="str">
        <f>VLOOKUP(Table8[[#This Row],[BIB No]],'[1]Raw Data'!$A$2:$E$824,4,FALSE)</f>
        <v>Templeogue A.C.</v>
      </c>
      <c r="F3" s="2" t="str">
        <f>VLOOKUP(Table8[[#This Row],[BIB No]],'[1]Raw Data'!$A$2:$E$824,5,FALSE)</f>
        <v>Boys - Girls U14 2500m</v>
      </c>
    </row>
    <row r="4" spans="1:6" x14ac:dyDescent="0.25">
      <c r="A4" s="2">
        <v>3</v>
      </c>
      <c r="B4" s="2">
        <v>55</v>
      </c>
      <c r="C4" s="2" t="str">
        <f>VLOOKUP(Table8[[#This Row],[BIB No]],'[1]Raw Data'!$A$2:$E$824,2,FALSE)</f>
        <v>F</v>
      </c>
      <c r="D4" s="2" t="str">
        <f>VLOOKUP(Table8[[#This Row],[BIB No]],'[1]Raw Data'!$A$2:$E$824,3,FALSE)</f>
        <v>Robyn KENNEDY</v>
      </c>
      <c r="E4" s="2" t="str">
        <f>VLOOKUP(Table8[[#This Row],[BIB No]],'[1]Raw Data'!$A$2:$E$824,4,FALSE)</f>
        <v>Blackrock (Dublin) A.C.</v>
      </c>
      <c r="F4" s="2" t="str">
        <f>VLOOKUP(Table8[[#This Row],[BIB No]],'[1]Raw Data'!$A$2:$E$824,5,FALSE)</f>
        <v>Boys - Girls U14 2500m</v>
      </c>
    </row>
    <row r="5" spans="1:6" x14ac:dyDescent="0.25">
      <c r="A5" s="2">
        <v>4</v>
      </c>
      <c r="B5" s="2">
        <v>266</v>
      </c>
      <c r="C5" s="2" t="str">
        <f>VLOOKUP(Table8[[#This Row],[BIB No]],'[1]Raw Data'!$A$2:$E$824,2,FALSE)</f>
        <v>F</v>
      </c>
      <c r="D5" s="2" t="str">
        <f>VLOOKUP(Table8[[#This Row],[BIB No]],'[1]Raw Data'!$A$2:$E$824,3,FALSE)</f>
        <v>Cate BEDDY</v>
      </c>
      <c r="E5" s="2" t="str">
        <f>VLOOKUP(Table8[[#This Row],[BIB No]],'[1]Raw Data'!$A$2:$E$824,4,FALSE)</f>
        <v>Crusaders A.C.</v>
      </c>
      <c r="F5" s="2" t="str">
        <f>VLOOKUP(Table8[[#This Row],[BIB No]],'[1]Raw Data'!$A$2:$E$824,5,FALSE)</f>
        <v>Boys - Girls U14 2500m</v>
      </c>
    </row>
    <row r="6" spans="1:6" x14ac:dyDescent="0.25">
      <c r="A6" s="2">
        <v>5</v>
      </c>
      <c r="B6" s="2">
        <v>576</v>
      </c>
      <c r="C6" s="2" t="str">
        <f>VLOOKUP(Table8[[#This Row],[BIB No]],'[1]Raw Data'!$A$2:$E$824,2,FALSE)</f>
        <v>F</v>
      </c>
      <c r="D6" s="2" t="str">
        <f>VLOOKUP(Table8[[#This Row],[BIB No]],'[1]Raw Data'!$A$2:$E$824,3,FALSE)</f>
        <v>Cara GORMAN</v>
      </c>
      <c r="E6" s="2" t="str">
        <f>VLOOKUP(Table8[[#This Row],[BIB No]],'[1]Raw Data'!$A$2:$E$824,4,FALSE)</f>
        <v>Metro/St. Brigids A.C.</v>
      </c>
      <c r="F6" s="2" t="str">
        <f>VLOOKUP(Table8[[#This Row],[BIB No]],'[1]Raw Data'!$A$2:$E$824,5,FALSE)</f>
        <v>Boys - Girls U14 2500m</v>
      </c>
    </row>
    <row r="7" spans="1:6" x14ac:dyDescent="0.25">
      <c r="A7" s="2">
        <v>6</v>
      </c>
      <c r="B7" s="2">
        <v>764</v>
      </c>
      <c r="C7" s="2" t="str">
        <f>VLOOKUP(Table8[[#This Row],[BIB No]],'[1]Raw Data'!$A$2:$E$824,2,FALSE)</f>
        <v>F</v>
      </c>
      <c r="D7" s="2" t="str">
        <f>VLOOKUP(Table8[[#This Row],[BIB No]],'[1]Raw Data'!$A$2:$E$824,3,FALSE)</f>
        <v>Aisling HEGARTY</v>
      </c>
      <c r="E7" s="2" t="str">
        <f>VLOOKUP(Table8[[#This Row],[BIB No]],'[1]Raw Data'!$A$2:$E$824,4,FALSE)</f>
        <v>Skerries A.C.</v>
      </c>
      <c r="F7" s="2" t="str">
        <f>VLOOKUP(Table8[[#This Row],[BIB No]],'[1]Raw Data'!$A$2:$E$824,5,FALSE)</f>
        <v>Boys - Girls U14 2500m</v>
      </c>
    </row>
    <row r="8" spans="1:6" x14ac:dyDescent="0.25">
      <c r="A8" s="2">
        <v>7</v>
      </c>
      <c r="B8" s="2">
        <v>383</v>
      </c>
      <c r="C8" s="2" t="str">
        <f>VLOOKUP(Table8[[#This Row],[BIB No]],'[1]Raw Data'!$A$2:$E$824,2,FALSE)</f>
        <v>F</v>
      </c>
      <c r="D8" s="2" t="str">
        <f>VLOOKUP(Table8[[#This Row],[BIB No]],'[1]Raw Data'!$A$2:$E$824,3,FALSE)</f>
        <v>Olivia BUTLER</v>
      </c>
      <c r="E8" s="2" t="str">
        <f>VLOOKUP(Table8[[#This Row],[BIB No]],'[1]Raw Data'!$A$2:$E$824,4,FALSE)</f>
        <v>Dundrum South Dublin A.C.</v>
      </c>
      <c r="F8" s="2" t="str">
        <f>VLOOKUP(Table8[[#This Row],[BIB No]],'[1]Raw Data'!$A$2:$E$824,5,FALSE)</f>
        <v>Boys - Girls U14 2500m</v>
      </c>
    </row>
    <row r="9" spans="1:6" x14ac:dyDescent="0.25">
      <c r="A9" s="2">
        <v>8</v>
      </c>
      <c r="B9" s="2">
        <v>384</v>
      </c>
      <c r="C9" s="2" t="str">
        <f>VLOOKUP(Table8[[#This Row],[BIB No]],'[1]Raw Data'!$A$2:$E$824,2,FALSE)</f>
        <v>F</v>
      </c>
      <c r="D9" s="2" t="str">
        <f>VLOOKUP(Table8[[#This Row],[BIB No]],'[1]Raw Data'!$A$2:$E$824,3,FALSE)</f>
        <v>Julia BUTLER</v>
      </c>
      <c r="E9" s="2" t="str">
        <f>VLOOKUP(Table8[[#This Row],[BIB No]],'[1]Raw Data'!$A$2:$E$824,4,FALSE)</f>
        <v>Dundrum South Dublin A.C.</v>
      </c>
      <c r="F9" s="2" t="str">
        <f>VLOOKUP(Table8[[#This Row],[BIB No]],'[1]Raw Data'!$A$2:$E$824,5,FALSE)</f>
        <v>Boys - Girls U14 2500m</v>
      </c>
    </row>
    <row r="10" spans="1:6" x14ac:dyDescent="0.25">
      <c r="A10" s="2">
        <v>9</v>
      </c>
      <c r="B10" s="2">
        <v>484</v>
      </c>
      <c r="C10" s="2" t="str">
        <f>VLOOKUP(Table8[[#This Row],[BIB No]],'[1]Raw Data'!$A$2:$E$824,2,FALSE)</f>
        <v>F</v>
      </c>
      <c r="D10" s="2" t="str">
        <f>VLOOKUP(Table8[[#This Row],[BIB No]],'[1]Raw Data'!$A$2:$E$824,3,FALSE)</f>
        <v>Doireann NI FHIAICH</v>
      </c>
      <c r="E10" s="2" t="str">
        <f>VLOOKUP(Table8[[#This Row],[BIB No]],'[1]Raw Data'!$A$2:$E$824,4,FALSE)</f>
        <v>Lucan Harriers A.C.</v>
      </c>
      <c r="F10" s="2" t="str">
        <f>VLOOKUP(Table8[[#This Row],[BIB No]],'[1]Raw Data'!$A$2:$E$824,5,FALSE)</f>
        <v>Boys - Girls U14 2500m</v>
      </c>
    </row>
    <row r="11" spans="1:6" x14ac:dyDescent="0.25">
      <c r="A11" s="2">
        <v>10</v>
      </c>
      <c r="B11" s="2">
        <v>102</v>
      </c>
      <c r="C11" s="2" t="str">
        <f>VLOOKUP(Table8[[#This Row],[BIB No]],'[1]Raw Data'!$A$2:$E$824,2,FALSE)</f>
        <v>F</v>
      </c>
      <c r="D11" s="2" t="str">
        <f>VLOOKUP(Table8[[#This Row],[BIB No]],'[1]Raw Data'!$A$2:$E$824,3,FALSE)</f>
        <v>Freya DILLON</v>
      </c>
      <c r="E11" s="2" t="str">
        <f>VLOOKUP(Table8[[#This Row],[BIB No]],'[1]Raw Data'!$A$2:$E$824,4,FALSE)</f>
        <v>Celtic DCH A.C.</v>
      </c>
      <c r="F11" s="2" t="str">
        <f>VLOOKUP(Table8[[#This Row],[BIB No]],'[1]Raw Data'!$A$2:$E$824,5,FALSE)</f>
        <v>Boys - Girls U14 2500m</v>
      </c>
    </row>
    <row r="12" spans="1:6" x14ac:dyDescent="0.25">
      <c r="A12" s="3">
        <v>11</v>
      </c>
      <c r="B12" s="3">
        <v>490</v>
      </c>
      <c r="C12" s="3" t="str">
        <f>VLOOKUP(Table8[[#This Row],[BIB No]],'[1]Raw Data'!$A$2:$E$824,2,FALSE)</f>
        <v>F</v>
      </c>
      <c r="D12" s="3" t="str">
        <f>VLOOKUP(Table8[[#This Row],[BIB No]],'[1]Raw Data'!$A$2:$E$824,3,FALSE)</f>
        <v>Lucy CASSIDY</v>
      </c>
      <c r="E12" s="3" t="str">
        <f>VLOOKUP(Table8[[#This Row],[BIB No]],'[1]Raw Data'!$A$2:$E$824,4,FALSE)</f>
        <v>Lucan Harriers A.C.</v>
      </c>
      <c r="F12" s="3" t="str">
        <f>VLOOKUP(Table8[[#This Row],[BIB No]],'[1]Raw Data'!$A$2:$E$824,5,FALSE)</f>
        <v>Boys - Girls U14 2500m</v>
      </c>
    </row>
    <row r="13" spans="1:6" x14ac:dyDescent="0.25">
      <c r="A13" s="3">
        <v>12</v>
      </c>
      <c r="B13" s="3">
        <v>136</v>
      </c>
      <c r="C13" s="3" t="str">
        <f>VLOOKUP(Table8[[#This Row],[BIB No]],'[1]Raw Data'!$A$2:$E$824,2,FALSE)</f>
        <v>F</v>
      </c>
      <c r="D13" s="3" t="str">
        <f>VLOOKUP(Table8[[#This Row],[BIB No]],'[1]Raw Data'!$A$2:$E$824,3,FALSE)</f>
        <v>Ella O DWYER</v>
      </c>
      <c r="E13" s="3" t="str">
        <f>VLOOKUP(Table8[[#This Row],[BIB No]],'[1]Raw Data'!$A$2:$E$824,4,FALSE)</f>
        <v>Clongriffin A.C.</v>
      </c>
      <c r="F13" s="3" t="str">
        <f>VLOOKUP(Table8[[#This Row],[BIB No]],'[1]Raw Data'!$A$2:$E$824,5,FALSE)</f>
        <v>Boys - Girls U14 2500m</v>
      </c>
    </row>
    <row r="14" spans="1:6" x14ac:dyDescent="0.25">
      <c r="A14" s="1">
        <v>13</v>
      </c>
      <c r="B14" s="1">
        <v>390</v>
      </c>
      <c r="C14" s="1" t="str">
        <f>VLOOKUP(Table8[[#This Row],[BIB No]],'[1]Raw Data'!$A$2:$E$824,2,FALSE)</f>
        <v>F</v>
      </c>
      <c r="D14" s="1" t="str">
        <f>VLOOKUP(Table8[[#This Row],[BIB No]],'[1]Raw Data'!$A$2:$E$824,3,FALSE)</f>
        <v>Isabelle KEOGH</v>
      </c>
      <c r="E14" s="1" t="str">
        <f>VLOOKUP(Table8[[#This Row],[BIB No]],'[1]Raw Data'!$A$2:$E$824,4,FALSE)</f>
        <v>Dundrum South Dublin A.C.</v>
      </c>
      <c r="F14" s="1" t="str">
        <f>VLOOKUP(Table8[[#This Row],[BIB No]],'[1]Raw Data'!$A$2:$E$824,5,FALSE)</f>
        <v>Boys - Girls U14 2500m</v>
      </c>
    </row>
    <row r="15" spans="1:6" x14ac:dyDescent="0.25">
      <c r="A15" s="1">
        <v>14</v>
      </c>
      <c r="B15" s="1">
        <v>485</v>
      </c>
      <c r="C15" s="1" t="str">
        <f>VLOOKUP(Table8[[#This Row],[BIB No]],'[1]Raw Data'!$A$2:$E$824,2,FALSE)</f>
        <v>F</v>
      </c>
      <c r="D15" s="1" t="str">
        <f>VLOOKUP(Table8[[#This Row],[BIB No]],'[1]Raw Data'!$A$2:$E$824,3,FALSE)</f>
        <v>Cara CLANDILLON</v>
      </c>
      <c r="E15" s="1" t="str">
        <f>VLOOKUP(Table8[[#This Row],[BIB No]],'[1]Raw Data'!$A$2:$E$824,4,FALSE)</f>
        <v>Lucan Harriers A.C.</v>
      </c>
      <c r="F15" s="1" t="str">
        <f>VLOOKUP(Table8[[#This Row],[BIB No]],'[1]Raw Data'!$A$2:$E$824,5,FALSE)</f>
        <v>Boys - Girls U14 2500m</v>
      </c>
    </row>
    <row r="16" spans="1:6" x14ac:dyDescent="0.25">
      <c r="A16" s="1">
        <v>15</v>
      </c>
      <c r="B16" s="1">
        <v>58</v>
      </c>
      <c r="C16" s="1" t="str">
        <f>VLOOKUP(Table8[[#This Row],[BIB No]],'[1]Raw Data'!$A$2:$E$824,2,FALSE)</f>
        <v>F</v>
      </c>
      <c r="D16" s="1" t="str">
        <f>VLOOKUP(Table8[[#This Row],[BIB No]],'[1]Raw Data'!$A$2:$E$824,3,FALSE)</f>
        <v>Lara WOODS</v>
      </c>
      <c r="E16" s="1" t="str">
        <f>VLOOKUP(Table8[[#This Row],[BIB No]],'[1]Raw Data'!$A$2:$E$824,4,FALSE)</f>
        <v>Blackrock (Dublin) A.C.</v>
      </c>
      <c r="F16" s="1" t="str">
        <f>VLOOKUP(Table8[[#This Row],[BIB No]],'[1]Raw Data'!$A$2:$E$824,5,FALSE)</f>
        <v>Boys - Girls U14 2500m</v>
      </c>
    </row>
    <row r="17" spans="1:6" x14ac:dyDescent="0.25">
      <c r="A17" s="1">
        <v>16</v>
      </c>
      <c r="B17" s="1">
        <v>381</v>
      </c>
      <c r="C17" s="1" t="str">
        <f>VLOOKUP(Table8[[#This Row],[BIB No]],'[1]Raw Data'!$A$2:$E$824,2,FALSE)</f>
        <v>F</v>
      </c>
      <c r="D17" s="1" t="str">
        <f>VLOOKUP(Table8[[#This Row],[BIB No]],'[1]Raw Data'!$A$2:$E$824,3,FALSE)</f>
        <v>Éabha POWER</v>
      </c>
      <c r="E17" s="1" t="str">
        <f>VLOOKUP(Table8[[#This Row],[BIB No]],'[1]Raw Data'!$A$2:$E$824,4,FALSE)</f>
        <v>Dundrum South Dublin A.C.</v>
      </c>
      <c r="F17" s="1" t="str">
        <f>VLOOKUP(Table8[[#This Row],[BIB No]],'[1]Raw Data'!$A$2:$E$824,5,FALSE)</f>
        <v>Boys - Girls U14 2500m</v>
      </c>
    </row>
    <row r="20" spans="1:6" x14ac:dyDescent="0.25">
      <c r="A20" s="4" t="s">
        <v>6</v>
      </c>
      <c r="B20" s="4"/>
      <c r="C20" s="4"/>
      <c r="D20" s="4"/>
    </row>
    <row r="21" spans="1:6" x14ac:dyDescent="0.25">
      <c r="A21" s="4" t="s">
        <v>0</v>
      </c>
      <c r="B21" s="4" t="s">
        <v>4</v>
      </c>
      <c r="C21" s="4" t="s">
        <v>0</v>
      </c>
      <c r="D21" s="4" t="s">
        <v>7</v>
      </c>
    </row>
    <row r="22" spans="1:6" x14ac:dyDescent="0.25">
      <c r="A22" s="4" t="s">
        <v>8</v>
      </c>
      <c r="B22" s="4" t="s">
        <v>14</v>
      </c>
      <c r="C22" s="4" t="s">
        <v>27</v>
      </c>
      <c r="D22" s="4">
        <v>44</v>
      </c>
    </row>
    <row r="23" spans="1:6" x14ac:dyDescent="0.25">
      <c r="A23" s="4" t="s">
        <v>9</v>
      </c>
      <c r="B23" s="4" t="s">
        <v>26</v>
      </c>
      <c r="C23" s="4" t="s">
        <v>28</v>
      </c>
      <c r="D23" s="4">
        <v>55</v>
      </c>
    </row>
    <row r="24" spans="1:6" x14ac:dyDescent="0.25">
      <c r="A24" s="4" t="s">
        <v>10</v>
      </c>
      <c r="B24" s="4" t="s">
        <v>12</v>
      </c>
      <c r="C24" s="4" t="s">
        <v>29</v>
      </c>
      <c r="D24" s="4">
        <v>74</v>
      </c>
    </row>
    <row r="25" spans="1:6" x14ac:dyDescent="0.25">
      <c r="A25" s="4" t="s">
        <v>11</v>
      </c>
      <c r="B25" s="4" t="s">
        <v>16</v>
      </c>
      <c r="C25" s="4" t="s">
        <v>33</v>
      </c>
      <c r="D25" s="4">
        <v>95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2A5A0-EABD-924D-B3E0-6C4A92CC9046}">
  <dimension ref="A1:F25"/>
  <sheetViews>
    <sheetView zoomScaleNormal="100" workbookViewId="0">
      <selection activeCell="A20" sqref="A20:D25"/>
    </sheetView>
  </sheetViews>
  <sheetFormatPr defaultColWidth="11" defaultRowHeight="15.75" x14ac:dyDescent="0.25"/>
  <cols>
    <col min="1" max="1" width="8" style="1" bestFit="1" customWidth="1"/>
    <col min="2" max="2" width="9.25" style="1" bestFit="1" customWidth="1"/>
    <col min="3" max="3" width="9.75" style="1" bestFit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138</v>
      </c>
      <c r="C2" s="2" t="str">
        <f>VLOOKUP(Table7[[#This Row],[BIB No]],'[1]Raw Data'!$A$2:$E$824,2,FALSE)</f>
        <v>M</v>
      </c>
      <c r="D2" s="2" t="str">
        <f>VLOOKUP(Table7[[#This Row],[BIB No]],'[1]Raw Data'!$A$2:$E$824,3,FALSE)</f>
        <v>Danny DAVIS</v>
      </c>
      <c r="E2" s="2" t="str">
        <f>VLOOKUP(Table7[[#This Row],[BIB No]],'[1]Raw Data'!$A$2:$E$824,4,FALSE)</f>
        <v>Clongriffin A.C.</v>
      </c>
      <c r="F2" s="2" t="str">
        <f>VLOOKUP(Table7[[#This Row],[BIB No]],'[1]Raw Data'!$A$2:$E$824,5,FALSE)</f>
        <v>Boys - Girls U14 2500m</v>
      </c>
    </row>
    <row r="3" spans="1:6" x14ac:dyDescent="0.25">
      <c r="A3" s="2">
        <v>2</v>
      </c>
      <c r="B3" s="2">
        <v>578</v>
      </c>
      <c r="C3" s="2" t="str">
        <f>VLOOKUP(Table7[[#This Row],[BIB No]],'[1]Raw Data'!$A$2:$E$824,2,FALSE)</f>
        <v>M</v>
      </c>
      <c r="D3" s="2" t="str">
        <f>VLOOKUP(Table7[[#This Row],[BIB No]],'[1]Raw Data'!$A$2:$E$824,3,FALSE)</f>
        <v>Senan KELLY</v>
      </c>
      <c r="E3" s="2" t="str">
        <f>VLOOKUP(Table7[[#This Row],[BIB No]],'[1]Raw Data'!$A$2:$E$824,4,FALSE)</f>
        <v>Metro/St. Brigids A.C.</v>
      </c>
      <c r="F3" s="2" t="str">
        <f>VLOOKUP(Table7[[#This Row],[BIB No]],'[1]Raw Data'!$A$2:$E$824,5,FALSE)</f>
        <v>Boys - Girls U14 2500m</v>
      </c>
    </row>
    <row r="4" spans="1:6" x14ac:dyDescent="0.25">
      <c r="A4" s="2">
        <v>3</v>
      </c>
      <c r="B4" s="2">
        <v>762</v>
      </c>
      <c r="C4" s="2" t="str">
        <f>VLOOKUP(Table7[[#This Row],[BIB No]],'[1]Raw Data'!$A$2:$E$824,2,FALSE)</f>
        <v>M</v>
      </c>
      <c r="D4" s="2" t="str">
        <f>VLOOKUP(Table7[[#This Row],[BIB No]],'[1]Raw Data'!$A$2:$E$824,3,FALSE)</f>
        <v>Oscar MULLINS</v>
      </c>
      <c r="E4" s="2" t="str">
        <f>VLOOKUP(Table7[[#This Row],[BIB No]],'[1]Raw Data'!$A$2:$E$824,4,FALSE)</f>
        <v>Skerries A.C.</v>
      </c>
      <c r="F4" s="2" t="str">
        <f>VLOOKUP(Table7[[#This Row],[BIB No]],'[1]Raw Data'!$A$2:$E$824,5,FALSE)</f>
        <v>Boys - Girls U14 2500m</v>
      </c>
    </row>
    <row r="5" spans="1:6" x14ac:dyDescent="0.25">
      <c r="A5" s="2">
        <v>4</v>
      </c>
      <c r="B5" s="2">
        <v>483</v>
      </c>
      <c r="C5" s="2" t="str">
        <f>VLOOKUP(Table7[[#This Row],[BIB No]],'[1]Raw Data'!$A$2:$E$824,2,FALSE)</f>
        <v>M</v>
      </c>
      <c r="D5" s="2" t="str">
        <f>VLOOKUP(Table7[[#This Row],[BIB No]],'[1]Raw Data'!$A$2:$E$824,3,FALSE)</f>
        <v>Conal FITZGERALD</v>
      </c>
      <c r="E5" s="2" t="str">
        <f>VLOOKUP(Table7[[#This Row],[BIB No]],'[1]Raw Data'!$A$2:$E$824,4,FALSE)</f>
        <v>Lucan Harriers A.C.</v>
      </c>
      <c r="F5" s="2" t="str">
        <f>VLOOKUP(Table7[[#This Row],[BIB No]],'[1]Raw Data'!$A$2:$E$824,5,FALSE)</f>
        <v>Boys - Girls U14 2500m</v>
      </c>
    </row>
    <row r="6" spans="1:6" x14ac:dyDescent="0.25">
      <c r="A6" s="2">
        <v>5</v>
      </c>
      <c r="B6" s="2">
        <v>177</v>
      </c>
      <c r="C6" s="2" t="str">
        <f>VLOOKUP(Table7[[#This Row],[BIB No]],'[1]Raw Data'!$A$2:$E$824,2,FALSE)</f>
        <v>M</v>
      </c>
      <c r="D6" s="2" t="str">
        <f>VLOOKUP(Table7[[#This Row],[BIB No]],'[1]Raw Data'!$A$2:$E$824,3,FALSE)</f>
        <v>Mark KELLY</v>
      </c>
      <c r="E6" s="2" t="str">
        <f>VLOOKUP(Table7[[#This Row],[BIB No]],'[1]Raw Data'!$A$2:$E$824,4,FALSE)</f>
        <v>Clonliffe Harriers A.C.</v>
      </c>
      <c r="F6" s="2" t="str">
        <f>VLOOKUP(Table7[[#This Row],[BIB No]],'[1]Raw Data'!$A$2:$E$824,5,FALSE)</f>
        <v>Boys - Girls U14 2500m</v>
      </c>
    </row>
    <row r="7" spans="1:6" x14ac:dyDescent="0.25">
      <c r="A7" s="2">
        <v>6</v>
      </c>
      <c r="B7" s="2">
        <v>721</v>
      </c>
      <c r="C7" s="2" t="str">
        <f>VLOOKUP(Table7[[#This Row],[BIB No]],'[1]Raw Data'!$A$2:$E$824,2,FALSE)</f>
        <v>M</v>
      </c>
      <c r="D7" s="2" t="str">
        <f>VLOOKUP(Table7[[#This Row],[BIB No]],'[1]Raw Data'!$A$2:$E$824,3,FALSE)</f>
        <v>Fionan O KEEFFE</v>
      </c>
      <c r="E7" s="2" t="str">
        <f>VLOOKUP(Table7[[#This Row],[BIB No]],'[1]Raw Data'!$A$2:$E$824,4,FALSE)</f>
        <v>Rathfarnham W.S.A.F. A.C.</v>
      </c>
      <c r="F7" s="2" t="str">
        <f>VLOOKUP(Table7[[#This Row],[BIB No]],'[1]Raw Data'!$A$2:$E$824,5,FALSE)</f>
        <v>Boys - Girls U14 2500m</v>
      </c>
    </row>
    <row r="8" spans="1:6" x14ac:dyDescent="0.25">
      <c r="A8" s="2">
        <v>7</v>
      </c>
      <c r="B8" s="2">
        <v>581</v>
      </c>
      <c r="C8" s="2" t="str">
        <f>VLOOKUP(Table7[[#This Row],[BIB No]],'[1]Raw Data'!$A$2:$E$824,2,FALSE)</f>
        <v>M</v>
      </c>
      <c r="D8" s="2" t="str">
        <f>VLOOKUP(Table7[[#This Row],[BIB No]],'[1]Raw Data'!$A$2:$E$824,3,FALSE)</f>
        <v>Fionn KEANE</v>
      </c>
      <c r="E8" s="2" t="str">
        <f>VLOOKUP(Table7[[#This Row],[BIB No]],'[1]Raw Data'!$A$2:$E$824,4,FALSE)</f>
        <v>Metro/St. Brigids A.C.</v>
      </c>
      <c r="F8" s="2" t="str">
        <f>VLOOKUP(Table7[[#This Row],[BIB No]],'[1]Raw Data'!$A$2:$E$824,5,FALSE)</f>
        <v>Boys - Girls U14 2500m</v>
      </c>
    </row>
    <row r="9" spans="1:6" x14ac:dyDescent="0.25">
      <c r="A9" s="2">
        <v>8</v>
      </c>
      <c r="B9" s="2">
        <v>379</v>
      </c>
      <c r="C9" s="2" t="str">
        <f>VLOOKUP(Table7[[#This Row],[BIB No]],'[1]Raw Data'!$A$2:$E$824,2,FALSE)</f>
        <v>M</v>
      </c>
      <c r="D9" s="2" t="str">
        <f>VLOOKUP(Table7[[#This Row],[BIB No]],'[1]Raw Data'!$A$2:$E$824,3,FALSE)</f>
        <v>Dylan MC CAMBRIDGE CROSSAN</v>
      </c>
      <c r="E9" s="2" t="str">
        <f>VLOOKUP(Table7[[#This Row],[BIB No]],'[1]Raw Data'!$A$2:$E$824,4,FALSE)</f>
        <v>Dundrum South Dublin A.C.</v>
      </c>
      <c r="F9" s="2" t="str">
        <f>VLOOKUP(Table7[[#This Row],[BIB No]],'[1]Raw Data'!$A$2:$E$824,5,FALSE)</f>
        <v>Boys - Girls U14 2500m</v>
      </c>
    </row>
    <row r="10" spans="1:6" x14ac:dyDescent="0.25">
      <c r="A10" s="2">
        <v>9</v>
      </c>
      <c r="B10" s="2">
        <v>186</v>
      </c>
      <c r="C10" s="2" t="str">
        <f>VLOOKUP(Table7[[#This Row],[BIB No]],'[1]Raw Data'!$A$2:$E$824,2,FALSE)</f>
        <v>M</v>
      </c>
      <c r="D10" s="2" t="str">
        <f>VLOOKUP(Table7[[#This Row],[BIB No]],'[1]Raw Data'!$A$2:$E$824,3,FALSE)</f>
        <v>Braxton O SHEA</v>
      </c>
      <c r="E10" s="2" t="str">
        <f>VLOOKUP(Table7[[#This Row],[BIB No]],'[1]Raw Data'!$A$2:$E$824,4,FALSE)</f>
        <v>Clonliffe Harriers A.C.</v>
      </c>
      <c r="F10" s="2" t="str">
        <f>VLOOKUP(Table7[[#This Row],[BIB No]],'[1]Raw Data'!$A$2:$E$824,5,FALSE)</f>
        <v>Boys - Girls U14 2500m</v>
      </c>
    </row>
    <row r="11" spans="1:6" x14ac:dyDescent="0.25">
      <c r="A11" s="2">
        <v>10</v>
      </c>
      <c r="B11" s="2">
        <v>376</v>
      </c>
      <c r="C11" s="2" t="str">
        <f>VLOOKUP(Table7[[#This Row],[BIB No]],'[1]Raw Data'!$A$2:$E$824,2,FALSE)</f>
        <v>M</v>
      </c>
      <c r="D11" s="2" t="str">
        <f>VLOOKUP(Table7[[#This Row],[BIB No]],'[1]Raw Data'!$A$2:$E$824,3,FALSE)</f>
        <v>Harry O MEARA</v>
      </c>
      <c r="E11" s="2" t="str">
        <f>VLOOKUP(Table7[[#This Row],[BIB No]],'[1]Raw Data'!$A$2:$E$824,4,FALSE)</f>
        <v>Dundrum South Dublin A.C.</v>
      </c>
      <c r="F11" s="2" t="str">
        <f>VLOOKUP(Table7[[#This Row],[BIB No]],'[1]Raw Data'!$A$2:$E$824,5,FALSE)</f>
        <v>Boys - Girls U14 2500m</v>
      </c>
    </row>
    <row r="12" spans="1:6" x14ac:dyDescent="0.25">
      <c r="A12" s="3">
        <v>11</v>
      </c>
      <c r="B12" s="3">
        <v>481</v>
      </c>
      <c r="C12" s="3" t="str">
        <f>VLOOKUP(Table7[[#This Row],[BIB No]],'[1]Raw Data'!$A$2:$E$824,2,FALSE)</f>
        <v>M</v>
      </c>
      <c r="D12" s="3" t="str">
        <f>VLOOKUP(Table7[[#This Row],[BIB No]],'[1]Raw Data'!$A$2:$E$824,3,FALSE)</f>
        <v>Daniel ABBOTT</v>
      </c>
      <c r="E12" s="3" t="str">
        <f>VLOOKUP(Table7[[#This Row],[BIB No]],'[1]Raw Data'!$A$2:$E$824,4,FALSE)</f>
        <v>Lucan Harriers A.C.</v>
      </c>
      <c r="F12" s="3" t="str">
        <f>VLOOKUP(Table7[[#This Row],[BIB No]],'[1]Raw Data'!$A$2:$E$824,5,FALSE)</f>
        <v>Boys - Girls U14 2500m</v>
      </c>
    </row>
    <row r="13" spans="1:6" x14ac:dyDescent="0.25">
      <c r="A13" s="3">
        <v>12</v>
      </c>
      <c r="B13" s="3">
        <v>205</v>
      </c>
      <c r="C13" s="3" t="str">
        <f>VLOOKUP(Table7[[#This Row],[BIB No]],'[1]Raw Data'!$A$2:$E$824,2,FALSE)</f>
        <v>M</v>
      </c>
      <c r="D13" s="3" t="str">
        <f>VLOOKUP(Table7[[#This Row],[BIB No]],'[1]Raw Data'!$A$2:$E$824,3,FALSE)</f>
        <v>Conor KENNY</v>
      </c>
      <c r="E13" s="3" t="str">
        <f>VLOOKUP(Table7[[#This Row],[BIB No]],'[1]Raw Data'!$A$2:$E$824,4,FALSE)</f>
        <v>Clonliffe Harriers A.C.</v>
      </c>
      <c r="F13" s="3" t="str">
        <f>VLOOKUP(Table7[[#This Row],[BIB No]],'[1]Raw Data'!$A$2:$E$824,5,FALSE)</f>
        <v>Boys - Girls U14 2500m</v>
      </c>
    </row>
    <row r="14" spans="1:6" x14ac:dyDescent="0.25">
      <c r="A14" s="1">
        <v>13</v>
      </c>
      <c r="B14" s="1">
        <v>305</v>
      </c>
      <c r="C14" s="1" t="str">
        <f>VLOOKUP(Table7[[#This Row],[BIB No]],'[1]Raw Data'!$A$2:$E$824,2,FALSE)</f>
        <v>M</v>
      </c>
      <c r="D14" s="1" t="str">
        <f>VLOOKUP(Table7[[#This Row],[BIB No]],'[1]Raw Data'!$A$2:$E$824,3,FALSE)</f>
        <v>Tighe MORRIS</v>
      </c>
      <c r="E14" s="1" t="str">
        <f>VLOOKUP(Table7[[#This Row],[BIB No]],'[1]Raw Data'!$A$2:$E$824,4,FALSE)</f>
        <v>Donore Harriers A.C.</v>
      </c>
      <c r="F14" s="1" t="str">
        <f>VLOOKUP(Table7[[#This Row],[BIB No]],'[1]Raw Data'!$A$2:$E$824,5,FALSE)</f>
        <v>Boys - Girls U14 2500m</v>
      </c>
    </row>
    <row r="15" spans="1:6" x14ac:dyDescent="0.25">
      <c r="A15" s="1">
        <v>14</v>
      </c>
      <c r="B15" s="1">
        <v>178</v>
      </c>
      <c r="C15" s="1" t="str">
        <f>VLOOKUP(Table7[[#This Row],[BIB No]],'[1]Raw Data'!$A$2:$E$824,2,FALSE)</f>
        <v>M</v>
      </c>
      <c r="D15" s="1" t="str">
        <f>VLOOKUP(Table7[[#This Row],[BIB No]],'[1]Raw Data'!$A$2:$E$824,3,FALSE)</f>
        <v>Eoghan THOMPSON</v>
      </c>
      <c r="E15" s="1" t="str">
        <f>VLOOKUP(Table7[[#This Row],[BIB No]],'[1]Raw Data'!$A$2:$E$824,4,FALSE)</f>
        <v>Clonliffe Harriers A.C.</v>
      </c>
      <c r="F15" s="1" t="str">
        <f>VLOOKUP(Table7[[#This Row],[BIB No]],'[1]Raw Data'!$A$2:$E$824,5,FALSE)</f>
        <v>Boys - Girls U14 2500m</v>
      </c>
    </row>
    <row r="16" spans="1:6" x14ac:dyDescent="0.25">
      <c r="A16" s="1">
        <v>15</v>
      </c>
      <c r="B16" s="1">
        <v>267</v>
      </c>
      <c r="C16" s="1" t="str">
        <f>VLOOKUP(Table7[[#This Row],[BIB No]],'[1]Raw Data'!$A$2:$E$824,2,FALSE)</f>
        <v>M</v>
      </c>
      <c r="D16" s="1" t="str">
        <f>VLOOKUP(Table7[[#This Row],[BIB No]],'[1]Raw Data'!$A$2:$E$824,3,FALSE)</f>
        <v>Oisin HEALY</v>
      </c>
      <c r="E16" s="1" t="str">
        <f>VLOOKUP(Table7[[#This Row],[BIB No]],'[1]Raw Data'!$A$2:$E$824,4,FALSE)</f>
        <v>Crusaders A.C.</v>
      </c>
      <c r="F16" s="1" t="str">
        <f>VLOOKUP(Table7[[#This Row],[BIB No]],'[1]Raw Data'!$A$2:$E$824,5,FALSE)</f>
        <v>Boys - Girls U14 2500m</v>
      </c>
    </row>
    <row r="17" spans="1:6" x14ac:dyDescent="0.25">
      <c r="A17" s="1">
        <v>16</v>
      </c>
      <c r="B17" s="1">
        <v>761</v>
      </c>
      <c r="C17" s="1" t="str">
        <f>VLOOKUP(Table7[[#This Row],[BIB No]],'[1]Raw Data'!$A$2:$E$824,2,FALSE)</f>
        <v>M</v>
      </c>
      <c r="D17" s="1" t="str">
        <f>VLOOKUP(Table7[[#This Row],[BIB No]],'[1]Raw Data'!$A$2:$E$824,3,FALSE)</f>
        <v>Daire POWER</v>
      </c>
      <c r="E17" s="1" t="str">
        <f>VLOOKUP(Table7[[#This Row],[BIB No]],'[1]Raw Data'!$A$2:$E$824,4,FALSE)</f>
        <v>Skerries A.C.</v>
      </c>
      <c r="F17" s="1" t="str">
        <f>VLOOKUP(Table7[[#This Row],[BIB No]],'[1]Raw Data'!$A$2:$E$824,5,FALSE)</f>
        <v>Boys - Girls U14 2500m</v>
      </c>
    </row>
    <row r="20" spans="1:6" x14ac:dyDescent="0.25">
      <c r="A20" s="4" t="s">
        <v>6</v>
      </c>
      <c r="B20" s="4"/>
      <c r="C20" s="4"/>
      <c r="D20" s="4"/>
    </row>
    <row r="21" spans="1:6" x14ac:dyDescent="0.25">
      <c r="A21" s="4" t="s">
        <v>0</v>
      </c>
      <c r="B21" s="4" t="s">
        <v>4</v>
      </c>
      <c r="C21" s="4" t="s">
        <v>0</v>
      </c>
      <c r="D21" s="4" t="s">
        <v>7</v>
      </c>
    </row>
    <row r="22" spans="1:6" x14ac:dyDescent="0.25">
      <c r="A22" s="4" t="s">
        <v>8</v>
      </c>
      <c r="B22" s="4" t="s">
        <v>22</v>
      </c>
      <c r="C22" s="4" t="s">
        <v>34</v>
      </c>
      <c r="D22" s="4">
        <v>40</v>
      </c>
    </row>
    <row r="23" spans="1:6" x14ac:dyDescent="0.25">
      <c r="A23" s="4" t="s">
        <v>9</v>
      </c>
      <c r="B23" s="4" t="s">
        <v>14</v>
      </c>
      <c r="C23" s="4" t="s">
        <v>35</v>
      </c>
      <c r="D23" s="4">
        <v>69</v>
      </c>
    </row>
    <row r="24" spans="1:6" x14ac:dyDescent="0.25">
      <c r="A24" s="4" t="s">
        <v>10</v>
      </c>
      <c r="B24" s="4" t="s">
        <v>15</v>
      </c>
      <c r="C24" s="4" t="s">
        <v>36</v>
      </c>
      <c r="D24" s="4">
        <v>75</v>
      </c>
    </row>
    <row r="25" spans="1:6" x14ac:dyDescent="0.25">
      <c r="A25" s="4" t="s">
        <v>11</v>
      </c>
      <c r="B25" s="4" t="s">
        <v>16</v>
      </c>
      <c r="C25" s="4" t="s">
        <v>37</v>
      </c>
      <c r="D25" s="4">
        <v>75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8C278-BB06-934E-9D7E-70294129AF8B}">
  <dimension ref="A1:F33"/>
  <sheetViews>
    <sheetView zoomScaleNormal="100" workbookViewId="0">
      <selection activeCell="H23" sqref="H23"/>
    </sheetView>
  </sheetViews>
  <sheetFormatPr defaultColWidth="11" defaultRowHeight="15.75" x14ac:dyDescent="0.25"/>
  <cols>
    <col min="1" max="1" width="7.75" style="1" customWidth="1"/>
    <col min="2" max="2" width="9.25" style="1" customWidth="1"/>
    <col min="3" max="3" width="9.5" style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633</v>
      </c>
      <c r="C2" s="2" t="str">
        <f>VLOOKUP(Table6[[#This Row],[BIB No]],'[1]Raw Data'!$A$2:$E$824,2,FALSE)</f>
        <v>F</v>
      </c>
      <c r="D2" s="2" t="str">
        <f>VLOOKUP(Table6[[#This Row],[BIB No]],'[1]Raw Data'!$A$2:$E$824,3,FALSE)</f>
        <v>Beth REAMSBOTTOM</v>
      </c>
      <c r="E2" s="2" t="str">
        <f>VLOOKUP(Table6[[#This Row],[BIB No]],'[1]Raw Data'!$A$2:$E$824,4,FALSE)</f>
        <v>Mid Sutton A.C.</v>
      </c>
      <c r="F2" s="2" t="str">
        <f>VLOOKUP(Table6[[#This Row],[BIB No]],'[1]Raw Data'!$A$2:$E$824,5,FALSE)</f>
        <v>Boys - Girls U16 4000m</v>
      </c>
    </row>
    <row r="3" spans="1:6" x14ac:dyDescent="0.25">
      <c r="A3" s="2">
        <v>2</v>
      </c>
      <c r="B3" s="2">
        <v>631</v>
      </c>
      <c r="C3" s="2" t="str">
        <f>VLOOKUP(Table6[[#This Row],[BIB No]],'[1]Raw Data'!$A$2:$E$824,2,FALSE)</f>
        <v>F</v>
      </c>
      <c r="D3" s="2" t="str">
        <f>VLOOKUP(Table6[[#This Row],[BIB No]],'[1]Raw Data'!$A$2:$E$824,3,FALSE)</f>
        <v>Aoife MURPHY</v>
      </c>
      <c r="E3" s="2" t="str">
        <f>VLOOKUP(Table6[[#This Row],[BIB No]],'[1]Raw Data'!$A$2:$E$824,4,FALSE)</f>
        <v>Mid Sutton A.C.</v>
      </c>
      <c r="F3" s="2" t="str">
        <f>VLOOKUP(Table6[[#This Row],[BIB No]],'[1]Raw Data'!$A$2:$E$824,5,FALSE)</f>
        <v>Boys - Girls U16 4000m</v>
      </c>
    </row>
    <row r="4" spans="1:6" x14ac:dyDescent="0.25">
      <c r="A4" s="2">
        <v>3</v>
      </c>
      <c r="B4" s="2">
        <v>635</v>
      </c>
      <c r="C4" s="2" t="str">
        <f>VLOOKUP(Table6[[#This Row],[BIB No]],'[1]Raw Data'!$A$2:$E$824,2,FALSE)</f>
        <v>F</v>
      </c>
      <c r="D4" s="2" t="str">
        <f>VLOOKUP(Table6[[#This Row],[BIB No]],'[1]Raw Data'!$A$2:$E$824,3,FALSE)</f>
        <v>Tara Rose SMITH</v>
      </c>
      <c r="E4" s="2" t="str">
        <f>VLOOKUP(Table6[[#This Row],[BIB No]],'[1]Raw Data'!$A$2:$E$824,4,FALSE)</f>
        <v>Mid Sutton A.C.</v>
      </c>
      <c r="F4" s="2" t="str">
        <f>VLOOKUP(Table6[[#This Row],[BIB No]],'[1]Raw Data'!$A$2:$E$824,5,FALSE)</f>
        <v>Boys - Girls U16 4000m</v>
      </c>
    </row>
    <row r="5" spans="1:6" x14ac:dyDescent="0.25">
      <c r="A5" s="2">
        <v>4</v>
      </c>
      <c r="B5" s="2">
        <v>674</v>
      </c>
      <c r="C5" s="2" t="str">
        <f>VLOOKUP(Table6[[#This Row],[BIB No]],'[1]Raw Data'!$A$2:$E$824,2,FALSE)</f>
        <v>F</v>
      </c>
      <c r="D5" s="2" t="str">
        <f>VLOOKUP(Table6[[#This Row],[BIB No]],'[1]Raw Data'!$A$2:$E$824,3,FALSE)</f>
        <v>Claire O LEARY</v>
      </c>
      <c r="E5" s="2" t="str">
        <f>VLOOKUP(Table6[[#This Row],[BIB No]],'[1]Raw Data'!$A$2:$E$824,4,FALSE)</f>
        <v>Raheny Shamrock A.C.</v>
      </c>
      <c r="F5" s="2" t="str">
        <f>VLOOKUP(Table6[[#This Row],[BIB No]],'[1]Raw Data'!$A$2:$E$824,5,FALSE)</f>
        <v>Boys - Girls U16 4000m</v>
      </c>
    </row>
    <row r="6" spans="1:6" x14ac:dyDescent="0.25">
      <c r="A6" s="2">
        <v>5</v>
      </c>
      <c r="B6" s="2">
        <v>494</v>
      </c>
      <c r="C6" s="2" t="str">
        <f>VLOOKUP(Table6[[#This Row],[BIB No]],'[1]Raw Data'!$A$2:$E$824,2,FALSE)</f>
        <v>F</v>
      </c>
      <c r="D6" s="2" t="str">
        <f>VLOOKUP(Table6[[#This Row],[BIB No]],'[1]Raw Data'!$A$2:$E$824,3,FALSE)</f>
        <v>Rachel JEZ</v>
      </c>
      <c r="E6" s="2" t="str">
        <f>VLOOKUP(Table6[[#This Row],[BIB No]],'[1]Raw Data'!$A$2:$E$824,4,FALSE)</f>
        <v>Lucan Harriers A.C.</v>
      </c>
      <c r="F6" s="2" t="str">
        <f>VLOOKUP(Table6[[#This Row],[BIB No]],'[1]Raw Data'!$A$2:$E$824,5,FALSE)</f>
        <v>Boys - Girls U16 4000m</v>
      </c>
    </row>
    <row r="7" spans="1:6" x14ac:dyDescent="0.25">
      <c r="A7" s="2">
        <v>6</v>
      </c>
      <c r="B7" s="2">
        <v>395</v>
      </c>
      <c r="C7" s="2" t="str">
        <f>VLOOKUP(Table6[[#This Row],[BIB No]],'[1]Raw Data'!$A$2:$E$824,2,FALSE)</f>
        <v>F</v>
      </c>
      <c r="D7" s="2" t="str">
        <f>VLOOKUP(Table6[[#This Row],[BIB No]],'[1]Raw Data'!$A$2:$E$824,3,FALSE)</f>
        <v>Aisling POWER</v>
      </c>
      <c r="E7" s="2" t="str">
        <f>VLOOKUP(Table6[[#This Row],[BIB No]],'[1]Raw Data'!$A$2:$E$824,4,FALSE)</f>
        <v>Dundrum South Dublin A.C.</v>
      </c>
      <c r="F7" s="2" t="str">
        <f>VLOOKUP(Table6[[#This Row],[BIB No]],'[1]Raw Data'!$A$2:$E$824,5,FALSE)</f>
        <v>Boys - Girls U16 4000m</v>
      </c>
    </row>
    <row r="8" spans="1:6" x14ac:dyDescent="0.25">
      <c r="A8" s="2">
        <v>7</v>
      </c>
      <c r="B8" s="2">
        <v>116</v>
      </c>
      <c r="C8" s="2" t="str">
        <f>VLOOKUP(Table6[[#This Row],[BIB No]],'[1]Raw Data'!$A$2:$E$824,2,FALSE)</f>
        <v>F</v>
      </c>
      <c r="D8" s="2" t="str">
        <f>VLOOKUP(Table6[[#This Row],[BIB No]],'[1]Raw Data'!$A$2:$E$824,3,FALSE)</f>
        <v>Sara MARI</v>
      </c>
      <c r="E8" s="2" t="str">
        <f>VLOOKUP(Table6[[#This Row],[BIB No]],'[1]Raw Data'!$A$2:$E$824,4,FALSE)</f>
        <v>Celtic DCH A.C.</v>
      </c>
      <c r="F8" s="2" t="str">
        <f>VLOOKUP(Table6[[#This Row],[BIB No]],'[1]Raw Data'!$A$2:$E$824,5,FALSE)</f>
        <v>Boys - Girls U16 4000m</v>
      </c>
    </row>
    <row r="9" spans="1:6" x14ac:dyDescent="0.25">
      <c r="A9" s="2">
        <v>8</v>
      </c>
      <c r="B9" s="2">
        <v>501</v>
      </c>
      <c r="C9" s="2" t="str">
        <f>VLOOKUP(Table6[[#This Row],[BIB No]],'[1]Raw Data'!$A$2:$E$824,2,FALSE)</f>
        <v>F</v>
      </c>
      <c r="D9" s="2" t="str">
        <f>VLOOKUP(Table6[[#This Row],[BIB No]],'[1]Raw Data'!$A$2:$E$824,3,FALSE)</f>
        <v>Ana JONES</v>
      </c>
      <c r="E9" s="2" t="str">
        <f>VLOOKUP(Table6[[#This Row],[BIB No]],'[1]Raw Data'!$A$2:$E$824,4,FALSE)</f>
        <v>Lucan Harriers A.C.</v>
      </c>
      <c r="F9" s="2" t="str">
        <f>VLOOKUP(Table6[[#This Row],[BIB No]],'[1]Raw Data'!$A$2:$E$824,5,FALSE)</f>
        <v>Boys - Girls U16 4000m</v>
      </c>
    </row>
    <row r="10" spans="1:6" x14ac:dyDescent="0.25">
      <c r="A10" s="2">
        <v>9</v>
      </c>
      <c r="B10" s="2">
        <v>313</v>
      </c>
      <c r="C10" s="2" t="str">
        <f>VLOOKUP(Table6[[#This Row],[BIB No]],'[1]Raw Data'!$A$2:$E$824,2,FALSE)</f>
        <v>F</v>
      </c>
      <c r="D10" s="2" t="str">
        <f>VLOOKUP(Table6[[#This Row],[BIB No]],'[1]Raw Data'!$A$2:$E$824,3,FALSE)</f>
        <v>Lily CLARKE HANRAHAN</v>
      </c>
      <c r="E10" s="2" t="str">
        <f>VLOOKUP(Table6[[#This Row],[BIB No]],'[1]Raw Data'!$A$2:$E$824,4,FALSE)</f>
        <v>Donore Harriers A.C.</v>
      </c>
      <c r="F10" s="2" t="str">
        <f>VLOOKUP(Table6[[#This Row],[BIB No]],'[1]Raw Data'!$A$2:$E$824,5,FALSE)</f>
        <v>Boys - Girls U16 4000m</v>
      </c>
    </row>
    <row r="11" spans="1:6" x14ac:dyDescent="0.25">
      <c r="A11" s="2">
        <v>10</v>
      </c>
      <c r="B11" s="2">
        <v>496</v>
      </c>
      <c r="C11" s="2" t="str">
        <f>VLOOKUP(Table6[[#This Row],[BIB No]],'[1]Raw Data'!$A$2:$E$824,2,FALSE)</f>
        <v>F</v>
      </c>
      <c r="D11" s="2" t="str">
        <f>VLOOKUP(Table6[[#This Row],[BIB No]],'[1]Raw Data'!$A$2:$E$824,3,FALSE)</f>
        <v>Muireann NI BHUACHALLA</v>
      </c>
      <c r="E11" s="2" t="str">
        <f>VLOOKUP(Table6[[#This Row],[BIB No]],'[1]Raw Data'!$A$2:$E$824,4,FALSE)</f>
        <v>Lucan Harriers A.C.</v>
      </c>
      <c r="F11" s="2" t="str">
        <f>VLOOKUP(Table6[[#This Row],[BIB No]],'[1]Raw Data'!$A$2:$E$824,5,FALSE)</f>
        <v>Boys - Girls U16 4000m</v>
      </c>
    </row>
    <row r="12" spans="1:6" x14ac:dyDescent="0.25">
      <c r="A12" s="3">
        <v>11</v>
      </c>
      <c r="B12" s="3">
        <v>589</v>
      </c>
      <c r="C12" s="3" t="str">
        <f>VLOOKUP(Table6[[#This Row],[BIB No]],'[1]Raw Data'!$A$2:$E$824,2,FALSE)</f>
        <v>F</v>
      </c>
      <c r="D12" s="3" t="str">
        <f>VLOOKUP(Table6[[#This Row],[BIB No]],'[1]Raw Data'!$A$2:$E$824,3,FALSE)</f>
        <v>Alannah KEANE</v>
      </c>
      <c r="E12" s="3" t="str">
        <f>VLOOKUP(Table6[[#This Row],[BIB No]],'[1]Raw Data'!$A$2:$E$824,4,FALSE)</f>
        <v>Metro/St. Brigids A.C.</v>
      </c>
      <c r="F12" s="3" t="str">
        <f>VLOOKUP(Table6[[#This Row],[BIB No]],'[1]Raw Data'!$A$2:$E$824,5,FALSE)</f>
        <v>Boys - Girls U16 4000m</v>
      </c>
    </row>
    <row r="13" spans="1:6" x14ac:dyDescent="0.25">
      <c r="A13" s="3">
        <v>12</v>
      </c>
      <c r="B13" s="3">
        <v>670</v>
      </c>
      <c r="C13" s="3" t="str">
        <f>VLOOKUP(Table6[[#This Row],[BIB No]],'[1]Raw Data'!$A$2:$E$824,2,FALSE)</f>
        <v>F</v>
      </c>
      <c r="D13" s="3" t="str">
        <f>VLOOKUP(Table6[[#This Row],[BIB No]],'[1]Raw Data'!$A$2:$E$824,3,FALSE)</f>
        <v>Sophie KELLY</v>
      </c>
      <c r="E13" s="3" t="str">
        <f>VLOOKUP(Table6[[#This Row],[BIB No]],'[1]Raw Data'!$A$2:$E$824,4,FALSE)</f>
        <v>Raheny Shamrock A.C.</v>
      </c>
      <c r="F13" s="3" t="str">
        <f>VLOOKUP(Table6[[#This Row],[BIB No]],'[1]Raw Data'!$A$2:$E$824,5,FALSE)</f>
        <v>Boys - Girls U16 4000m</v>
      </c>
    </row>
    <row r="14" spans="1:6" x14ac:dyDescent="0.25">
      <c r="A14" s="1">
        <v>13</v>
      </c>
      <c r="B14" s="1">
        <v>405</v>
      </c>
      <c r="C14" s="1" t="str">
        <f>VLOOKUP(Table6[[#This Row],[BIB No]],'[1]Raw Data'!$A$2:$E$824,2,FALSE)</f>
        <v>F</v>
      </c>
      <c r="D14" s="1" t="str">
        <f>VLOOKUP(Table6[[#This Row],[BIB No]],'[1]Raw Data'!$A$2:$E$824,3,FALSE)</f>
        <v>Aoife FITZPATRICK</v>
      </c>
      <c r="E14" s="1" t="str">
        <f>VLOOKUP(Table6[[#This Row],[BIB No]],'[1]Raw Data'!$A$2:$E$824,4,FALSE)</f>
        <v>Dundrum South Dublin A.C.</v>
      </c>
      <c r="F14" s="1" t="str">
        <f>VLOOKUP(Table6[[#This Row],[BIB No]],'[1]Raw Data'!$A$2:$E$824,5,FALSE)</f>
        <v>Boys - Girls U16 4000m</v>
      </c>
    </row>
    <row r="15" spans="1:6" x14ac:dyDescent="0.25">
      <c r="A15" s="1">
        <v>14</v>
      </c>
      <c r="B15" s="1">
        <v>672</v>
      </c>
      <c r="C15" s="1" t="str">
        <f>VLOOKUP(Table6[[#This Row],[BIB No]],'[1]Raw Data'!$A$2:$E$824,2,FALSE)</f>
        <v>F</v>
      </c>
      <c r="D15" s="1" t="str">
        <f>VLOOKUP(Table6[[#This Row],[BIB No]],'[1]Raw Data'!$A$2:$E$824,3,FALSE)</f>
        <v>Georgina BRUEN LISTON</v>
      </c>
      <c r="E15" s="1" t="str">
        <f>VLOOKUP(Table6[[#This Row],[BIB No]],'[1]Raw Data'!$A$2:$E$824,4,FALSE)</f>
        <v>Raheny Shamrock A.C.</v>
      </c>
      <c r="F15" s="1" t="str">
        <f>VLOOKUP(Table6[[#This Row],[BIB No]],'[1]Raw Data'!$A$2:$E$824,5,FALSE)</f>
        <v>Boys - Girls U16 4000m</v>
      </c>
    </row>
    <row r="16" spans="1:6" x14ac:dyDescent="0.25">
      <c r="A16" s="1">
        <v>15</v>
      </c>
      <c r="B16" s="1">
        <v>317</v>
      </c>
      <c r="C16" s="1" t="str">
        <f>VLOOKUP(Table6[[#This Row],[BIB No]],'[1]Raw Data'!$A$2:$E$824,2,FALSE)</f>
        <v>F</v>
      </c>
      <c r="D16" s="1" t="str">
        <f>VLOOKUP(Table6[[#This Row],[BIB No]],'[1]Raw Data'!$A$2:$E$824,3,FALSE)</f>
        <v>Esme IREMONGER</v>
      </c>
      <c r="E16" s="1" t="str">
        <f>VLOOKUP(Table6[[#This Row],[BIB No]],'[1]Raw Data'!$A$2:$E$824,4,FALSE)</f>
        <v>Donore Harriers A.C.</v>
      </c>
      <c r="F16" s="1" t="str">
        <f>VLOOKUP(Table6[[#This Row],[BIB No]],'[1]Raw Data'!$A$2:$E$824,5,FALSE)</f>
        <v>Boys - Girls U16 4000m</v>
      </c>
    </row>
    <row r="17" spans="1:6" x14ac:dyDescent="0.25">
      <c r="A17" s="1">
        <v>16</v>
      </c>
      <c r="B17" s="1">
        <v>392</v>
      </c>
      <c r="C17" s="1" t="str">
        <f>VLOOKUP(Table6[[#This Row],[BIB No]],'[1]Raw Data'!$A$2:$E$824,2,FALSE)</f>
        <v>F</v>
      </c>
      <c r="D17" s="1" t="str">
        <f>VLOOKUP(Table6[[#This Row],[BIB No]],'[1]Raw Data'!$A$2:$E$824,3,FALSE)</f>
        <v>Keela SINGLETON</v>
      </c>
      <c r="E17" s="1" t="str">
        <f>VLOOKUP(Table6[[#This Row],[BIB No]],'[1]Raw Data'!$A$2:$E$824,4,FALSE)</f>
        <v>Dundrum South Dublin A.C.</v>
      </c>
      <c r="F17" s="1" t="str">
        <f>VLOOKUP(Table6[[#This Row],[BIB No]],'[1]Raw Data'!$A$2:$E$824,5,FALSE)</f>
        <v>Boys - Girls U16 4000m</v>
      </c>
    </row>
    <row r="18" spans="1:6" x14ac:dyDescent="0.25">
      <c r="A18" s="1">
        <v>88</v>
      </c>
    </row>
    <row r="19" spans="1:6" x14ac:dyDescent="0.25">
      <c r="A19" s="1">
        <v>89</v>
      </c>
      <c r="B19" s="4" t="s">
        <v>6</v>
      </c>
      <c r="C19" s="4"/>
      <c r="D19" s="4"/>
      <c r="E19" s="4"/>
    </row>
    <row r="20" spans="1:6" x14ac:dyDescent="0.25">
      <c r="A20" s="1">
        <v>90</v>
      </c>
      <c r="B20" s="4" t="s">
        <v>0</v>
      </c>
      <c r="C20" s="4" t="s">
        <v>4</v>
      </c>
      <c r="D20" s="4" t="s">
        <v>0</v>
      </c>
      <c r="E20" s="4" t="s">
        <v>7</v>
      </c>
    </row>
    <row r="21" spans="1:6" x14ac:dyDescent="0.25">
      <c r="A21" s="1">
        <v>91</v>
      </c>
      <c r="B21" s="4" t="s">
        <v>8</v>
      </c>
      <c r="C21" s="4" t="s">
        <v>18</v>
      </c>
      <c r="D21" s="4" t="s">
        <v>38</v>
      </c>
      <c r="E21" s="4">
        <v>41</v>
      </c>
    </row>
    <row r="22" spans="1:6" x14ac:dyDescent="0.25">
      <c r="A22" s="1">
        <v>92</v>
      </c>
      <c r="B22" s="4" t="s">
        <v>9</v>
      </c>
      <c r="C22" s="4" t="s">
        <v>16</v>
      </c>
      <c r="D22" s="4" t="s">
        <v>39</v>
      </c>
      <c r="E22" s="4">
        <v>44</v>
      </c>
    </row>
    <row r="23" spans="1:6" x14ac:dyDescent="0.25">
      <c r="A23" s="1">
        <v>93</v>
      </c>
      <c r="B23" s="4" t="s">
        <v>10</v>
      </c>
      <c r="C23" s="4" t="s">
        <v>14</v>
      </c>
      <c r="D23" s="4" t="s">
        <v>40</v>
      </c>
      <c r="E23" s="4">
        <v>52</v>
      </c>
    </row>
    <row r="24" spans="1:6" x14ac:dyDescent="0.25">
      <c r="A24" s="1">
        <v>94</v>
      </c>
      <c r="B24" s="4" t="s">
        <v>11</v>
      </c>
      <c r="C24" s="4" t="s">
        <v>30</v>
      </c>
      <c r="D24" s="4" t="s">
        <v>41</v>
      </c>
      <c r="E24" s="4">
        <v>58</v>
      </c>
    </row>
    <row r="25" spans="1:6" x14ac:dyDescent="0.25">
      <c r="A25" s="1">
        <v>95</v>
      </c>
    </row>
    <row r="26" spans="1:6" x14ac:dyDescent="0.25">
      <c r="A26" s="1">
        <v>96</v>
      </c>
    </row>
    <row r="27" spans="1:6" x14ac:dyDescent="0.25">
      <c r="A27" s="1">
        <v>97</v>
      </c>
    </row>
    <row r="28" spans="1:6" x14ac:dyDescent="0.25">
      <c r="A28" s="1">
        <v>98</v>
      </c>
    </row>
    <row r="29" spans="1:6" x14ac:dyDescent="0.25">
      <c r="A29" s="1">
        <v>99</v>
      </c>
    </row>
    <row r="30" spans="1:6" x14ac:dyDescent="0.25">
      <c r="A30" s="1">
        <v>100</v>
      </c>
    </row>
    <row r="31" spans="1:6" x14ac:dyDescent="0.25">
      <c r="A31" s="1">
        <v>101</v>
      </c>
    </row>
    <row r="32" spans="1:6" x14ac:dyDescent="0.25">
      <c r="A32" s="1">
        <v>102</v>
      </c>
    </row>
    <row r="33" spans="1:1" x14ac:dyDescent="0.25">
      <c r="A33" s="1">
        <v>103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B5532-8CD2-4346-BA49-D5207A7344C1}">
  <dimension ref="A1:F25"/>
  <sheetViews>
    <sheetView zoomScaleNormal="100" workbookViewId="0">
      <selection activeCell="H22" sqref="H22"/>
    </sheetView>
  </sheetViews>
  <sheetFormatPr defaultColWidth="11" defaultRowHeight="15.75" x14ac:dyDescent="0.25"/>
  <cols>
    <col min="1" max="1" width="7.75" style="1" customWidth="1"/>
    <col min="2" max="2" width="9.25" style="1" customWidth="1"/>
    <col min="3" max="3" width="9.5" style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310</v>
      </c>
      <c r="C2" s="2" t="str">
        <f>VLOOKUP(Table5[[#This Row],[BIB No]],'[1]Raw Data'!$A$2:$E$824,2,FALSE)</f>
        <v>M</v>
      </c>
      <c r="D2" s="2" t="str">
        <f>VLOOKUP(Table5[[#This Row],[BIB No]],'[1]Raw Data'!$A$2:$E$824,3,FALSE)</f>
        <v>Charlie O NEILL</v>
      </c>
      <c r="E2" s="2" t="str">
        <f>VLOOKUP(Table5[[#This Row],[BIB No]],'[1]Raw Data'!$A$2:$E$824,4,FALSE)</f>
        <v>Donore Harriers A.C.</v>
      </c>
      <c r="F2" s="2" t="str">
        <f>VLOOKUP(Table5[[#This Row],[BIB No]],'[1]Raw Data'!$A$2:$E$824,5,FALSE)</f>
        <v>Boys - Girls U16 4000m</v>
      </c>
    </row>
    <row r="3" spans="1:6" x14ac:dyDescent="0.25">
      <c r="A3" s="2">
        <v>2</v>
      </c>
      <c r="B3" s="2">
        <v>212</v>
      </c>
      <c r="C3" s="2" t="str">
        <f>VLOOKUP(Table5[[#This Row],[BIB No]],'[1]Raw Data'!$A$2:$E$824,2,FALSE)</f>
        <v>M</v>
      </c>
      <c r="D3" s="2" t="str">
        <f>VLOOKUP(Table5[[#This Row],[BIB No]],'[1]Raw Data'!$A$2:$E$824,3,FALSE)</f>
        <v>Sean HENRY</v>
      </c>
      <c r="E3" s="2" t="str">
        <f>VLOOKUP(Table5[[#This Row],[BIB No]],'[1]Raw Data'!$A$2:$E$824,4,FALSE)</f>
        <v>Clonliffe Harriers A.C.</v>
      </c>
      <c r="F3" s="2" t="str">
        <f>VLOOKUP(Table5[[#This Row],[BIB No]],'[1]Raw Data'!$A$2:$E$824,5,FALSE)</f>
        <v>Boys - Girls U16 4000m</v>
      </c>
    </row>
    <row r="4" spans="1:6" x14ac:dyDescent="0.25">
      <c r="A4" s="2">
        <v>3</v>
      </c>
      <c r="B4" s="2">
        <v>802</v>
      </c>
      <c r="C4" s="2" t="str">
        <f>VLOOKUP(Table5[[#This Row],[BIB No]],'[1]Raw Data'!$A$2:$E$824,2,FALSE)</f>
        <v>M</v>
      </c>
      <c r="D4" s="2" t="str">
        <f>VLOOKUP(Table5[[#This Row],[BIB No]],'[1]Raw Data'!$A$2:$E$824,3,FALSE)</f>
        <v>Adam NOONE</v>
      </c>
      <c r="E4" s="2" t="str">
        <f>VLOOKUP(Table5[[#This Row],[BIB No]],'[1]Raw Data'!$A$2:$E$824,4,FALSE)</f>
        <v>Templeogue A.C.</v>
      </c>
      <c r="F4" s="2" t="str">
        <f>VLOOKUP(Table5[[#This Row],[BIB No]],'[1]Raw Data'!$A$2:$E$824,5,FALSE)</f>
        <v>Boys - Girls U16 4000m</v>
      </c>
    </row>
    <row r="5" spans="1:6" x14ac:dyDescent="0.25">
      <c r="A5" s="2">
        <v>4</v>
      </c>
      <c r="B5" s="2">
        <v>315</v>
      </c>
      <c r="C5" s="2" t="str">
        <f>VLOOKUP(Table5[[#This Row],[BIB No]],'[1]Raw Data'!$A$2:$E$824,2,FALSE)</f>
        <v>M</v>
      </c>
      <c r="D5" s="2" t="str">
        <f>VLOOKUP(Table5[[#This Row],[BIB No]],'[1]Raw Data'!$A$2:$E$824,3,FALSE)</f>
        <v>Dylan CLARKE MCGUIGAN</v>
      </c>
      <c r="E5" s="2" t="str">
        <f>VLOOKUP(Table5[[#This Row],[BIB No]],'[1]Raw Data'!$A$2:$E$824,4,FALSE)</f>
        <v>Donore Harriers A.C.</v>
      </c>
      <c r="F5" s="2" t="str">
        <f>VLOOKUP(Table5[[#This Row],[BIB No]],'[1]Raw Data'!$A$2:$E$824,5,FALSE)</f>
        <v>Boys - Girls U16 4000m</v>
      </c>
    </row>
    <row r="6" spans="1:6" x14ac:dyDescent="0.25">
      <c r="A6" s="2">
        <v>5</v>
      </c>
      <c r="B6" s="2">
        <v>312</v>
      </c>
      <c r="C6" s="2" t="str">
        <f>VLOOKUP(Table5[[#This Row],[BIB No]],'[1]Raw Data'!$A$2:$E$824,2,FALSE)</f>
        <v>M</v>
      </c>
      <c r="D6" s="2" t="str">
        <f>VLOOKUP(Table5[[#This Row],[BIB No]],'[1]Raw Data'!$A$2:$E$824,3,FALSE)</f>
        <v>Eoin MOONEY</v>
      </c>
      <c r="E6" s="2" t="str">
        <f>VLOOKUP(Table5[[#This Row],[BIB No]],'[1]Raw Data'!$A$2:$E$824,4,FALSE)</f>
        <v>Donore Harriers A.C.</v>
      </c>
      <c r="F6" s="2" t="str">
        <f>VLOOKUP(Table5[[#This Row],[BIB No]],'[1]Raw Data'!$A$2:$E$824,5,FALSE)</f>
        <v>Boys - Girls U16 4000m</v>
      </c>
    </row>
    <row r="7" spans="1:6" x14ac:dyDescent="0.25">
      <c r="A7" s="2">
        <v>6</v>
      </c>
      <c r="B7" s="2">
        <v>403</v>
      </c>
      <c r="C7" s="2" t="str">
        <f>VLOOKUP(Table5[[#This Row],[BIB No]],'[1]Raw Data'!$A$2:$E$824,2,FALSE)</f>
        <v>M</v>
      </c>
      <c r="D7" s="2" t="str">
        <f>VLOOKUP(Table5[[#This Row],[BIB No]],'[1]Raw Data'!$A$2:$E$824,3,FALSE)</f>
        <v>Xaime Bereket ABELEDO CHOUSA</v>
      </c>
      <c r="E7" s="2" t="str">
        <f>VLOOKUP(Table5[[#This Row],[BIB No]],'[1]Raw Data'!$A$2:$E$824,4,FALSE)</f>
        <v>Dundrum South Dublin A.C.</v>
      </c>
      <c r="F7" s="2" t="str">
        <f>VLOOKUP(Table5[[#This Row],[BIB No]],'[1]Raw Data'!$A$2:$E$824,5,FALSE)</f>
        <v>Boys - Girls U16 4000m</v>
      </c>
    </row>
    <row r="8" spans="1:6" x14ac:dyDescent="0.25">
      <c r="A8" s="2">
        <v>7</v>
      </c>
      <c r="B8" s="2">
        <v>813</v>
      </c>
      <c r="C8" s="2" t="str">
        <f>VLOOKUP(Table5[[#This Row],[BIB No]],'[1]Raw Data'!$A$2:$E$824,2,FALSE)</f>
        <v>M</v>
      </c>
      <c r="D8" s="2" t="str">
        <f>VLOOKUP(Table5[[#This Row],[BIB No]],'[1]Raw Data'!$A$2:$E$824,3,FALSE)</f>
        <v>Ely Nolan</v>
      </c>
      <c r="E8" s="2" t="str">
        <f>VLOOKUP(Table5[[#This Row],[BIB No]],'[1]Raw Data'!$A$2:$E$824,4,FALSE)</f>
        <v>Marino A.C.</v>
      </c>
      <c r="F8" s="2" t="str">
        <f>VLOOKUP(Table5[[#This Row],[BIB No]],'[1]Raw Data'!$A$2:$E$824,5,FALSE)</f>
        <v>Boys - Girls U16 4000m</v>
      </c>
    </row>
    <row r="9" spans="1:6" x14ac:dyDescent="0.25">
      <c r="A9" s="2">
        <v>8</v>
      </c>
      <c r="B9" s="2">
        <v>492</v>
      </c>
      <c r="C9" s="2" t="str">
        <f>VLOOKUP(Table5[[#This Row],[BIB No]],'[1]Raw Data'!$A$2:$E$824,2,FALSE)</f>
        <v>M</v>
      </c>
      <c r="D9" s="2" t="str">
        <f>VLOOKUP(Table5[[#This Row],[BIB No]],'[1]Raw Data'!$A$2:$E$824,3,FALSE)</f>
        <v>Conor ABBOTT</v>
      </c>
      <c r="E9" s="2" t="str">
        <f>VLOOKUP(Table5[[#This Row],[BIB No]],'[1]Raw Data'!$A$2:$E$824,4,FALSE)</f>
        <v>Lucan Harriers A.C.</v>
      </c>
      <c r="F9" s="2" t="str">
        <f>VLOOKUP(Table5[[#This Row],[BIB No]],'[1]Raw Data'!$A$2:$E$824,5,FALSE)</f>
        <v>Boys - Girls U16 4000m</v>
      </c>
    </row>
    <row r="10" spans="1:6" x14ac:dyDescent="0.25">
      <c r="A10" s="2">
        <v>9</v>
      </c>
      <c r="B10" s="2">
        <v>271</v>
      </c>
      <c r="C10" s="2" t="str">
        <f>VLOOKUP(Table5[[#This Row],[BIB No]],'[1]Raw Data'!$A$2:$E$824,2,FALSE)</f>
        <v>M</v>
      </c>
      <c r="D10" s="2" t="str">
        <f>VLOOKUP(Table5[[#This Row],[BIB No]],'[1]Raw Data'!$A$2:$E$824,3,FALSE)</f>
        <v>Danny SHINE</v>
      </c>
      <c r="E10" s="2" t="str">
        <f>VLOOKUP(Table5[[#This Row],[BIB No]],'[1]Raw Data'!$A$2:$E$824,4,FALSE)</f>
        <v>Crusaders A.C.</v>
      </c>
      <c r="F10" s="2" t="str">
        <f>VLOOKUP(Table5[[#This Row],[BIB No]],'[1]Raw Data'!$A$2:$E$824,5,FALSE)</f>
        <v>Boys - Girls U16 4000m</v>
      </c>
    </row>
    <row r="11" spans="1:6" x14ac:dyDescent="0.25">
      <c r="A11" s="2">
        <v>10</v>
      </c>
      <c r="B11" s="2">
        <v>800</v>
      </c>
      <c r="C11" s="2" t="str">
        <f>VLOOKUP(Table5[[#This Row],[BIB No]],'[1]Raw Data'!$A$2:$E$824,2,FALSE)</f>
        <v>M</v>
      </c>
      <c r="D11" s="2" t="str">
        <f>VLOOKUP(Table5[[#This Row],[BIB No]],'[1]Raw Data'!$A$2:$E$824,3,FALSE)</f>
        <v>Samuel REDMOND</v>
      </c>
      <c r="E11" s="2" t="str">
        <f>VLOOKUP(Table5[[#This Row],[BIB No]],'[1]Raw Data'!$A$2:$E$824,4,FALSE)</f>
        <v>Templeogue A.C.</v>
      </c>
      <c r="F11" s="2" t="str">
        <f>VLOOKUP(Table5[[#This Row],[BIB No]],'[1]Raw Data'!$A$2:$E$824,5,FALSE)</f>
        <v>Boys - Girls U16 4000m</v>
      </c>
    </row>
    <row r="12" spans="1:6" x14ac:dyDescent="0.25">
      <c r="A12" s="3">
        <v>11</v>
      </c>
      <c r="B12" s="3">
        <v>527</v>
      </c>
      <c r="C12" s="3" t="str">
        <f>VLOOKUP(Table5[[#This Row],[BIB No]],'[1]Raw Data'!$A$2:$E$824,2,FALSE)</f>
        <v>M</v>
      </c>
      <c r="D12" s="3" t="str">
        <f>VLOOKUP(Table5[[#This Row],[BIB No]],'[1]Raw Data'!$A$2:$E$824,3,FALSE)</f>
        <v>Eoin MCGUIRK</v>
      </c>
      <c r="E12" s="3" t="str">
        <f>VLOOKUP(Table5[[#This Row],[BIB No]],'[1]Raw Data'!$A$2:$E$824,4,FALSE)</f>
        <v>Lusk A.C.</v>
      </c>
      <c r="F12" s="3" t="str">
        <f>VLOOKUP(Table5[[#This Row],[BIB No]],'[1]Raw Data'!$A$2:$E$824,5,FALSE)</f>
        <v>Boys - Girls U16 4000m</v>
      </c>
    </row>
    <row r="13" spans="1:6" x14ac:dyDescent="0.25">
      <c r="A13" s="3">
        <v>12</v>
      </c>
      <c r="B13" s="3">
        <v>394</v>
      </c>
      <c r="C13" s="3" t="str">
        <f>VLOOKUP(Table5[[#This Row],[BIB No]],'[1]Raw Data'!$A$2:$E$824,2,FALSE)</f>
        <v>M</v>
      </c>
      <c r="D13" s="3" t="str">
        <f>VLOOKUP(Table5[[#This Row],[BIB No]],'[1]Raw Data'!$A$2:$E$824,3,FALSE)</f>
        <v>Conn MC CLUSKEY</v>
      </c>
      <c r="E13" s="3" t="str">
        <f>VLOOKUP(Table5[[#This Row],[BIB No]],'[1]Raw Data'!$A$2:$E$824,4,FALSE)</f>
        <v>Dundrum South Dublin A.C.</v>
      </c>
      <c r="F13" s="3" t="str">
        <f>VLOOKUP(Table5[[#This Row],[BIB No]],'[1]Raw Data'!$A$2:$E$824,5,FALSE)</f>
        <v>Boys - Girls U16 4000m</v>
      </c>
    </row>
    <row r="14" spans="1:6" x14ac:dyDescent="0.25">
      <c r="A14" s="1">
        <v>13</v>
      </c>
      <c r="B14" s="1">
        <v>424</v>
      </c>
      <c r="C14" s="1" t="str">
        <f>VLOOKUP(Table5[[#This Row],[BIB No]],'[1]Raw Data'!$A$2:$E$824,2,FALSE)</f>
        <v>M</v>
      </c>
      <c r="D14" s="1" t="str">
        <f>VLOOKUP(Table5[[#This Row],[BIB No]],'[1]Raw Data'!$A$2:$E$824,3,FALSE)</f>
        <v>Reuben CAPOCCI</v>
      </c>
      <c r="E14" s="1" t="str">
        <f>VLOOKUP(Table5[[#This Row],[BIB No]],'[1]Raw Data'!$A$2:$E$824,4,FALSE)</f>
        <v>LSA A.C.</v>
      </c>
      <c r="F14" s="1" t="str">
        <f>VLOOKUP(Table5[[#This Row],[BIB No]],'[1]Raw Data'!$A$2:$E$824,5,FALSE)</f>
        <v>Boys - Girls U16 4000m</v>
      </c>
    </row>
    <row r="15" spans="1:6" x14ac:dyDescent="0.25">
      <c r="A15" s="1">
        <v>14</v>
      </c>
      <c r="B15" s="1">
        <v>207</v>
      </c>
      <c r="C15" s="1" t="str">
        <f>VLOOKUP(Table5[[#This Row],[BIB No]],'[1]Raw Data'!$A$2:$E$824,2,FALSE)</f>
        <v>M</v>
      </c>
      <c r="D15" s="1" t="str">
        <f>VLOOKUP(Table5[[#This Row],[BIB No]],'[1]Raw Data'!$A$2:$E$824,3,FALSE)</f>
        <v>Edward BLACQUE</v>
      </c>
      <c r="E15" s="1" t="str">
        <f>VLOOKUP(Table5[[#This Row],[BIB No]],'[1]Raw Data'!$A$2:$E$824,4,FALSE)</f>
        <v>Clonliffe Harriers A.C.</v>
      </c>
      <c r="F15" s="1" t="str">
        <f>VLOOKUP(Table5[[#This Row],[BIB No]],'[1]Raw Data'!$A$2:$E$824,5,FALSE)</f>
        <v>Boys - Girls U16 4000m</v>
      </c>
    </row>
    <row r="16" spans="1:6" x14ac:dyDescent="0.25">
      <c r="A16" s="1">
        <v>15</v>
      </c>
      <c r="B16" s="1">
        <v>583</v>
      </c>
      <c r="C16" s="1" t="str">
        <f>VLOOKUP(Table5[[#This Row],[BIB No]],'[1]Raw Data'!$A$2:$E$824,2,FALSE)</f>
        <v>M</v>
      </c>
      <c r="D16" s="1" t="str">
        <f>VLOOKUP(Table5[[#This Row],[BIB No]],'[1]Raw Data'!$A$2:$E$824,3,FALSE)</f>
        <v>Matthew KEANE</v>
      </c>
      <c r="E16" s="1" t="str">
        <f>VLOOKUP(Table5[[#This Row],[BIB No]],'[1]Raw Data'!$A$2:$E$824,4,FALSE)</f>
        <v>Metro/St. Brigids A.C.</v>
      </c>
      <c r="F16" s="1" t="str">
        <f>VLOOKUP(Table5[[#This Row],[BIB No]],'[1]Raw Data'!$A$2:$E$824,5,FALSE)</f>
        <v>Boys - Girls U16 4000m</v>
      </c>
    </row>
    <row r="17" spans="1:6" x14ac:dyDescent="0.25">
      <c r="A17" s="1">
        <v>16</v>
      </c>
      <c r="B17" s="1">
        <v>400</v>
      </c>
      <c r="C17" s="1" t="str">
        <f>VLOOKUP(Table5[[#This Row],[BIB No]],'[1]Raw Data'!$A$2:$E$824,2,FALSE)</f>
        <v>M</v>
      </c>
      <c r="D17" s="1" t="str">
        <f>VLOOKUP(Table5[[#This Row],[BIB No]],'[1]Raw Data'!$A$2:$E$824,3,FALSE)</f>
        <v>Conor PIMLOTT</v>
      </c>
      <c r="E17" s="1" t="str">
        <f>VLOOKUP(Table5[[#This Row],[BIB No]],'[1]Raw Data'!$A$2:$E$824,4,FALSE)</f>
        <v>Dundrum South Dublin A.C.</v>
      </c>
      <c r="F17" s="1" t="str">
        <f>VLOOKUP(Table5[[#This Row],[BIB No]],'[1]Raw Data'!$A$2:$E$824,5,FALSE)</f>
        <v>Boys - Girls U16 4000m</v>
      </c>
    </row>
    <row r="20" spans="1:6" x14ac:dyDescent="0.25">
      <c r="A20" s="4" t="s">
        <v>6</v>
      </c>
      <c r="B20" s="4"/>
      <c r="C20" s="4"/>
      <c r="D20" s="4"/>
    </row>
    <row r="21" spans="1:6" x14ac:dyDescent="0.25">
      <c r="A21" s="4" t="s">
        <v>0</v>
      </c>
      <c r="B21" s="4" t="s">
        <v>4</v>
      </c>
      <c r="C21" s="4" t="s">
        <v>0</v>
      </c>
      <c r="D21" s="4" t="s">
        <v>7</v>
      </c>
    </row>
    <row r="22" spans="1:6" x14ac:dyDescent="0.25">
      <c r="A22" s="4" t="s">
        <v>8</v>
      </c>
      <c r="B22" s="4" t="s">
        <v>42</v>
      </c>
      <c r="C22" s="4" t="s">
        <v>43</v>
      </c>
      <c r="D22" s="4">
        <v>37</v>
      </c>
    </row>
    <row r="23" spans="1:6" x14ac:dyDescent="0.25">
      <c r="A23" s="4" t="s">
        <v>9</v>
      </c>
      <c r="B23" s="4" t="s">
        <v>14</v>
      </c>
      <c r="C23" s="4" t="s">
        <v>44</v>
      </c>
      <c r="D23" s="4">
        <v>51</v>
      </c>
    </row>
    <row r="24" spans="1:6" x14ac:dyDescent="0.25">
      <c r="A24" s="4" t="s">
        <v>10</v>
      </c>
      <c r="B24" s="4" t="s">
        <v>26</v>
      </c>
      <c r="C24" s="4" t="s">
        <v>45</v>
      </c>
      <c r="D24" s="4">
        <v>66</v>
      </c>
    </row>
    <row r="25" spans="1:6" x14ac:dyDescent="0.25">
      <c r="A25" s="4" t="s">
        <v>11</v>
      </c>
      <c r="B25" s="4" t="s">
        <v>22</v>
      </c>
      <c r="C25" s="4" t="s">
        <v>46</v>
      </c>
      <c r="D25" s="4">
        <v>76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7A13B-92D3-7D4C-AF8F-47A6ED7696A8}">
  <dimension ref="A1:F24"/>
  <sheetViews>
    <sheetView zoomScaleNormal="100" workbookViewId="0">
      <selection activeCell="H23" sqref="H23"/>
    </sheetView>
  </sheetViews>
  <sheetFormatPr defaultColWidth="11" defaultRowHeight="15.75" x14ac:dyDescent="0.25"/>
  <cols>
    <col min="1" max="1" width="7.75" style="1" customWidth="1"/>
    <col min="2" max="2" width="9.25" style="1" customWidth="1"/>
    <col min="3" max="3" width="9.5" style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229</v>
      </c>
      <c r="C2" s="2" t="str">
        <f>VLOOKUP(Table4[[#This Row],[BIB No]],'[1]Raw Data'!$A$2:$E$824,2,FALSE)</f>
        <v>F</v>
      </c>
      <c r="D2" s="2" t="str">
        <f>VLOOKUP(Table4[[#This Row],[BIB No]],'[1]Raw Data'!$A$2:$E$824,3,FALSE)</f>
        <v>Emily BOLTON</v>
      </c>
      <c r="E2" s="2" t="str">
        <f>VLOOKUP(Table4[[#This Row],[BIB No]],'[1]Raw Data'!$A$2:$E$824,4,FALSE)</f>
        <v>Clonliffe Harriers A.C.</v>
      </c>
      <c r="F2" s="2" t="str">
        <f>VLOOKUP(Table4[[#This Row],[BIB No]],'[1]Raw Data'!$A$2:$E$824,5,FALSE)</f>
        <v>U18 Girls 4000m</v>
      </c>
    </row>
    <row r="3" spans="1:6" x14ac:dyDescent="0.25">
      <c r="A3" s="2">
        <v>2</v>
      </c>
      <c r="B3" s="2">
        <v>228</v>
      </c>
      <c r="C3" s="2" t="str">
        <f>VLOOKUP(Table4[[#This Row],[BIB No]],'[1]Raw Data'!$A$2:$E$824,2,FALSE)</f>
        <v>F</v>
      </c>
      <c r="D3" s="2" t="str">
        <f>VLOOKUP(Table4[[#This Row],[BIB No]],'[1]Raw Data'!$A$2:$E$824,3,FALSE)</f>
        <v>Lorraine O'CONNOR</v>
      </c>
      <c r="E3" s="2" t="str">
        <f>VLOOKUP(Table4[[#This Row],[BIB No]],'[1]Raw Data'!$A$2:$E$824,4,FALSE)</f>
        <v>Clonliffe Harriers A.C.</v>
      </c>
      <c r="F3" s="2" t="str">
        <f>VLOOKUP(Table4[[#This Row],[BIB No]],'[1]Raw Data'!$A$2:$E$824,5,FALSE)</f>
        <v>U18 Girls 4000m</v>
      </c>
    </row>
    <row r="4" spans="1:6" x14ac:dyDescent="0.25">
      <c r="A4" s="2">
        <v>3</v>
      </c>
      <c r="B4" s="2">
        <v>66</v>
      </c>
      <c r="C4" s="2" t="str">
        <f>VLOOKUP(Table4[[#This Row],[BIB No]],'[1]Raw Data'!$A$2:$E$824,2,FALSE)</f>
        <v>F</v>
      </c>
      <c r="D4" s="2" t="str">
        <f>VLOOKUP(Table4[[#This Row],[BIB No]],'[1]Raw Data'!$A$2:$E$824,3,FALSE)</f>
        <v>Holly O'BRIEN</v>
      </c>
      <c r="E4" s="2" t="str">
        <f>VLOOKUP(Table4[[#This Row],[BIB No]],'[1]Raw Data'!$A$2:$E$824,4,FALSE)</f>
        <v>Blackrock (Dublin) A.C.</v>
      </c>
      <c r="F4" s="2" t="str">
        <f>VLOOKUP(Table4[[#This Row],[BIB No]],'[1]Raw Data'!$A$2:$E$824,5,FALSE)</f>
        <v>U18 Girls 4000m</v>
      </c>
    </row>
    <row r="5" spans="1:6" x14ac:dyDescent="0.25">
      <c r="A5" s="2">
        <v>4</v>
      </c>
      <c r="B5" s="2">
        <v>65</v>
      </c>
      <c r="C5" s="2" t="str">
        <f>VLOOKUP(Table4[[#This Row],[BIB No]],'[1]Raw Data'!$A$2:$E$824,2,FALSE)</f>
        <v>F</v>
      </c>
      <c r="D5" s="2" t="str">
        <f>VLOOKUP(Table4[[#This Row],[BIB No]],'[1]Raw Data'!$A$2:$E$824,3,FALSE)</f>
        <v>Megan BRUNT</v>
      </c>
      <c r="E5" s="2" t="str">
        <f>VLOOKUP(Table4[[#This Row],[BIB No]],'[1]Raw Data'!$A$2:$E$824,4,FALSE)</f>
        <v>Blackrock (Dublin) A.C.</v>
      </c>
      <c r="F5" s="2" t="str">
        <f>VLOOKUP(Table4[[#This Row],[BIB No]],'[1]Raw Data'!$A$2:$E$824,5,FALSE)</f>
        <v>U18 Girls 4000m</v>
      </c>
    </row>
    <row r="6" spans="1:6" x14ac:dyDescent="0.25">
      <c r="A6" s="2">
        <v>5</v>
      </c>
      <c r="B6" s="2">
        <v>511</v>
      </c>
      <c r="C6" s="2" t="str">
        <f>VLOOKUP(Table4[[#This Row],[BIB No]],'[1]Raw Data'!$A$2:$E$824,2,FALSE)</f>
        <v>F</v>
      </c>
      <c r="D6" s="2" t="str">
        <f>VLOOKUP(Table4[[#This Row],[BIB No]],'[1]Raw Data'!$A$2:$E$824,3,FALSE)</f>
        <v>Saoirse FITZGERALD</v>
      </c>
      <c r="E6" s="2" t="str">
        <f>VLOOKUP(Table4[[#This Row],[BIB No]],'[1]Raw Data'!$A$2:$E$824,4,FALSE)</f>
        <v>Lucan Harriers A.C.</v>
      </c>
      <c r="F6" s="2" t="str">
        <f>VLOOKUP(Table4[[#This Row],[BIB No]],'[1]Raw Data'!$A$2:$E$824,5,FALSE)</f>
        <v>U18 Girls 4000m</v>
      </c>
    </row>
    <row r="7" spans="1:6" x14ac:dyDescent="0.25">
      <c r="A7" s="2">
        <v>6</v>
      </c>
      <c r="B7" s="2">
        <v>595</v>
      </c>
      <c r="C7" s="2" t="str">
        <f>VLOOKUP(Table4[[#This Row],[BIB No]],'[1]Raw Data'!$A$2:$E$824,2,FALSE)</f>
        <v>F</v>
      </c>
      <c r="D7" s="2" t="str">
        <f>VLOOKUP(Table4[[#This Row],[BIB No]],'[1]Raw Data'!$A$2:$E$824,3,FALSE)</f>
        <v>Cara MOHAN</v>
      </c>
      <c r="E7" s="2" t="str">
        <f>VLOOKUP(Table4[[#This Row],[BIB No]],'[1]Raw Data'!$A$2:$E$824,4,FALSE)</f>
        <v>Metro/St. Brigids A.C.</v>
      </c>
      <c r="F7" s="2" t="str">
        <f>VLOOKUP(Table4[[#This Row],[BIB No]],'[1]Raw Data'!$A$2:$E$824,5,FALSE)</f>
        <v>U18 Girls 4000m</v>
      </c>
    </row>
    <row r="8" spans="1:6" x14ac:dyDescent="0.25">
      <c r="A8" s="2">
        <v>7</v>
      </c>
      <c r="B8" s="2">
        <v>510</v>
      </c>
      <c r="C8" s="2" t="str">
        <f>VLOOKUP(Table4[[#This Row],[BIB No]],'[1]Raw Data'!$A$2:$E$824,2,FALSE)</f>
        <v>F</v>
      </c>
      <c r="D8" s="2" t="str">
        <f>VLOOKUP(Table4[[#This Row],[BIB No]],'[1]Raw Data'!$A$2:$E$824,3,FALSE)</f>
        <v>Isabel CUFFE</v>
      </c>
      <c r="E8" s="2" t="str">
        <f>VLOOKUP(Table4[[#This Row],[BIB No]],'[1]Raw Data'!$A$2:$E$824,4,FALSE)</f>
        <v>Lucan Harriers A.C.</v>
      </c>
      <c r="F8" s="2" t="str">
        <f>VLOOKUP(Table4[[#This Row],[BIB No]],'[1]Raw Data'!$A$2:$E$824,5,FALSE)</f>
        <v>U18 Girls 4000m</v>
      </c>
    </row>
    <row r="9" spans="1:6" x14ac:dyDescent="0.25">
      <c r="A9" s="2">
        <v>8</v>
      </c>
      <c r="B9" s="2">
        <v>514</v>
      </c>
      <c r="C9" s="2" t="str">
        <f>VLOOKUP(Table4[[#This Row],[BIB No]],'[1]Raw Data'!$A$2:$E$824,2,FALSE)</f>
        <v>F</v>
      </c>
      <c r="D9" s="2" t="str">
        <f>VLOOKUP(Table4[[#This Row],[BIB No]],'[1]Raw Data'!$A$2:$E$824,3,FALSE)</f>
        <v>Eve CLARKE</v>
      </c>
      <c r="E9" s="2" t="str">
        <f>VLOOKUP(Table4[[#This Row],[BIB No]],'[1]Raw Data'!$A$2:$E$824,4,FALSE)</f>
        <v>Lucan Harriers A.C.</v>
      </c>
      <c r="F9" s="2" t="str">
        <f>VLOOKUP(Table4[[#This Row],[BIB No]],'[1]Raw Data'!$A$2:$E$824,5,FALSE)</f>
        <v>U18 Girls 4000m</v>
      </c>
    </row>
    <row r="10" spans="1:6" x14ac:dyDescent="0.25">
      <c r="A10" s="5">
        <v>9</v>
      </c>
      <c r="B10" s="5">
        <v>690</v>
      </c>
      <c r="C10" s="5" t="str">
        <f>VLOOKUP(Table4[[#This Row],[BIB No]],'[1]Raw Data'!$A$2:$E$824,2,FALSE)</f>
        <v>F</v>
      </c>
      <c r="D10" s="5" t="str">
        <f>VLOOKUP(Table4[[#This Row],[BIB No]],'[1]Raw Data'!$A$2:$E$824,3,FALSE)</f>
        <v>Rachel COSTELLO</v>
      </c>
      <c r="E10" s="5" t="str">
        <f>VLOOKUP(Table4[[#This Row],[BIB No]],'[1]Raw Data'!$A$2:$E$824,4,FALSE)</f>
        <v>Raheny Shamrock A.C.</v>
      </c>
      <c r="F10" s="5" t="str">
        <f>VLOOKUP(Table4[[#This Row],[BIB No]],'[1]Raw Data'!$A$2:$E$824,5,FALSE)</f>
        <v>U18 Girls 4000m</v>
      </c>
    </row>
    <row r="11" spans="1:6" x14ac:dyDescent="0.25">
      <c r="A11" s="2">
        <v>10</v>
      </c>
      <c r="B11" s="2">
        <v>334</v>
      </c>
      <c r="C11" s="2" t="str">
        <f>VLOOKUP(Table4[[#This Row],[BIB No]],'[1]Raw Data'!$A$2:$E$824,2,FALSE)</f>
        <v>F</v>
      </c>
      <c r="D11" s="2" t="str">
        <f>VLOOKUP(Table4[[#This Row],[BIB No]],'[1]Raw Data'!$A$2:$E$824,3,FALSE)</f>
        <v>Eden BRANGAN WALSH</v>
      </c>
      <c r="E11" s="2" t="str">
        <f>VLOOKUP(Table4[[#This Row],[BIB No]],'[1]Raw Data'!$A$2:$E$824,4,FALSE)</f>
        <v>Donore Harriers A.C.</v>
      </c>
      <c r="F11" s="2" t="str">
        <f>VLOOKUP(Table4[[#This Row],[BIB No]],'[1]Raw Data'!$A$2:$E$824,5,FALSE)</f>
        <v>U18 Girls 4000m</v>
      </c>
    </row>
    <row r="12" spans="1:6" x14ac:dyDescent="0.25">
      <c r="A12" s="2">
        <v>11</v>
      </c>
      <c r="B12" s="2">
        <v>415</v>
      </c>
      <c r="C12" s="2" t="str">
        <f>VLOOKUP(Table4[[#This Row],[BIB No]],'[1]Raw Data'!$A$2:$E$824,2,FALSE)</f>
        <v>F</v>
      </c>
      <c r="D12" s="2" t="str">
        <f>VLOOKUP(Table4[[#This Row],[BIB No]],'[1]Raw Data'!$A$2:$E$824,3,FALSE)</f>
        <v>Sadhbh HASSETT</v>
      </c>
      <c r="E12" s="2" t="str">
        <f>VLOOKUP(Table4[[#This Row],[BIB No]],'[1]Raw Data'!$A$2:$E$824,4,FALSE)</f>
        <v>Dundrum South Dublin A.C.</v>
      </c>
      <c r="F12" s="2" t="str">
        <f>VLOOKUP(Table4[[#This Row],[BIB No]],'[1]Raw Data'!$A$2:$E$824,5,FALSE)</f>
        <v>U18 Girls 4000m</v>
      </c>
    </row>
    <row r="13" spans="1:6" x14ac:dyDescent="0.25">
      <c r="A13" s="3">
        <v>12</v>
      </c>
      <c r="B13" s="3">
        <v>232</v>
      </c>
      <c r="C13" s="3" t="str">
        <f>VLOOKUP(Table4[[#This Row],[BIB No]],'[1]Raw Data'!$A$2:$E$824,2,FALSE)</f>
        <v>F</v>
      </c>
      <c r="D13" s="3" t="str">
        <f>VLOOKUP(Table4[[#This Row],[BIB No]],'[1]Raw Data'!$A$2:$E$824,3,FALSE)</f>
        <v>Isla DUNCAN</v>
      </c>
      <c r="E13" s="3" t="str">
        <f>VLOOKUP(Table4[[#This Row],[BIB No]],'[1]Raw Data'!$A$2:$E$824,4,FALSE)</f>
        <v>Clonliffe Harriers A.C.</v>
      </c>
      <c r="F13" s="3" t="str">
        <f>VLOOKUP(Table4[[#This Row],[BIB No]],'[1]Raw Data'!$A$2:$E$824,5,FALSE)</f>
        <v>U18 Girls 4000m</v>
      </c>
    </row>
    <row r="14" spans="1:6" x14ac:dyDescent="0.25">
      <c r="A14" s="3">
        <v>13</v>
      </c>
      <c r="B14" s="3">
        <v>68</v>
      </c>
      <c r="C14" s="3" t="str">
        <f>VLOOKUP(Table4[[#This Row],[BIB No]],'[1]Raw Data'!$A$2:$E$824,2,FALSE)</f>
        <v>F</v>
      </c>
      <c r="D14" s="3" t="str">
        <f>VLOOKUP(Table4[[#This Row],[BIB No]],'[1]Raw Data'!$A$2:$E$824,3,FALSE)</f>
        <v>Ava Rose CLARKE</v>
      </c>
      <c r="E14" s="3" t="str">
        <f>VLOOKUP(Table4[[#This Row],[BIB No]],'[1]Raw Data'!$A$2:$E$824,4,FALSE)</f>
        <v>Blackrock (Dublin) A.C.</v>
      </c>
      <c r="F14" s="3" t="str">
        <f>VLOOKUP(Table4[[#This Row],[BIB No]],'[1]Raw Data'!$A$2:$E$824,5,FALSE)</f>
        <v>U18 Girls 4000m</v>
      </c>
    </row>
    <row r="15" spans="1:6" x14ac:dyDescent="0.25">
      <c r="A15" s="1">
        <v>14</v>
      </c>
      <c r="B15" s="1">
        <v>808</v>
      </c>
      <c r="C15" s="1" t="str">
        <f>VLOOKUP(Table4[[#This Row],[BIB No]],'[1]Raw Data'!$A$2:$E$824,2,FALSE)</f>
        <v>F</v>
      </c>
      <c r="D15" s="1" t="str">
        <f>VLOOKUP(Table4[[#This Row],[BIB No]],'[1]Raw Data'!$A$2:$E$824,3,FALSE)</f>
        <v>Rachel DUNNE</v>
      </c>
      <c r="E15" s="1" t="str">
        <f>VLOOKUP(Table4[[#This Row],[BIB No]],'[1]Raw Data'!$A$2:$E$824,4,FALSE)</f>
        <v>Templeogue A.C.</v>
      </c>
      <c r="F15" s="1" t="str">
        <f>VLOOKUP(Table4[[#This Row],[BIB No]],'[1]Raw Data'!$A$2:$E$824,5,FALSE)</f>
        <v>U18 Girls 4000m</v>
      </c>
    </row>
    <row r="16" spans="1:6" x14ac:dyDescent="0.25">
      <c r="A16" s="1">
        <v>15</v>
      </c>
      <c r="B16" s="1">
        <v>235</v>
      </c>
      <c r="C16" s="1" t="str">
        <f>VLOOKUP(Table4[[#This Row],[BIB No]],'[1]Raw Data'!$A$2:$E$824,2,FALSE)</f>
        <v>F</v>
      </c>
      <c r="D16" s="1" t="str">
        <f>VLOOKUP(Table4[[#This Row],[BIB No]],'[1]Raw Data'!$A$2:$E$824,3,FALSE)</f>
        <v>Mya O REILLY</v>
      </c>
      <c r="E16" s="1" t="str">
        <f>VLOOKUP(Table4[[#This Row],[BIB No]],'[1]Raw Data'!$A$2:$E$824,4,FALSE)</f>
        <v>Clonliffe Harriers A.C.</v>
      </c>
      <c r="F16" s="1" t="str">
        <f>VLOOKUP(Table4[[#This Row],[BIB No]],'[1]Raw Data'!$A$2:$E$824,5,FALSE)</f>
        <v>U18 Girls 4000m</v>
      </c>
    </row>
    <row r="17" spans="1:6" x14ac:dyDescent="0.25">
      <c r="A17" s="1">
        <v>16</v>
      </c>
      <c r="B17" s="1">
        <v>331</v>
      </c>
      <c r="C17" s="1" t="str">
        <f>VLOOKUP(Table4[[#This Row],[BIB No]],'[1]Raw Data'!$A$2:$E$824,2,FALSE)</f>
        <v>F</v>
      </c>
      <c r="D17" s="1" t="str">
        <f>VLOOKUP(Table4[[#This Row],[BIB No]],'[1]Raw Data'!$A$2:$E$824,3,FALSE)</f>
        <v>Eva CROWE</v>
      </c>
      <c r="E17" s="1" t="str">
        <f>VLOOKUP(Table4[[#This Row],[BIB No]],'[1]Raw Data'!$A$2:$E$824,4,FALSE)</f>
        <v>Donore Harriers A.C.</v>
      </c>
      <c r="F17" s="1" t="str">
        <f>VLOOKUP(Table4[[#This Row],[BIB No]],'[1]Raw Data'!$A$2:$E$824,5,FALSE)</f>
        <v>U18 Girls 4000m</v>
      </c>
    </row>
    <row r="19" spans="1:6" x14ac:dyDescent="0.25">
      <c r="A19" s="4" t="s">
        <v>6</v>
      </c>
      <c r="B19" s="4"/>
      <c r="C19" s="4"/>
      <c r="D19" s="4"/>
    </row>
    <row r="20" spans="1:6" x14ac:dyDescent="0.25">
      <c r="A20" s="4" t="s">
        <v>0</v>
      </c>
      <c r="B20" s="4" t="s">
        <v>4</v>
      </c>
      <c r="C20" s="4" t="s">
        <v>0</v>
      </c>
      <c r="D20" s="4" t="s">
        <v>7</v>
      </c>
    </row>
    <row r="21" spans="1:6" x14ac:dyDescent="0.25">
      <c r="A21" s="4" t="s">
        <v>8</v>
      </c>
      <c r="B21" s="4" t="s">
        <v>22</v>
      </c>
      <c r="C21" s="4" t="s">
        <v>47</v>
      </c>
      <c r="D21" s="4">
        <v>30</v>
      </c>
    </row>
    <row r="22" spans="1:6" x14ac:dyDescent="0.25">
      <c r="A22" s="4" t="s">
        <v>9</v>
      </c>
      <c r="B22" s="4" t="s">
        <v>16</v>
      </c>
      <c r="C22" s="4" t="s">
        <v>48</v>
      </c>
      <c r="D22" s="4">
        <v>37</v>
      </c>
    </row>
    <row r="23" spans="1:6" x14ac:dyDescent="0.25">
      <c r="A23" s="4" t="s">
        <v>10</v>
      </c>
      <c r="B23" s="4" t="s">
        <v>12</v>
      </c>
      <c r="C23" s="4" t="s">
        <v>49</v>
      </c>
      <c r="D23" s="4">
        <v>42</v>
      </c>
    </row>
    <row r="24" spans="1:6" x14ac:dyDescent="0.25">
      <c r="A24" s="4" t="s">
        <v>11</v>
      </c>
      <c r="B24" s="4" t="s">
        <v>42</v>
      </c>
      <c r="C24" s="4" t="s">
        <v>50</v>
      </c>
      <c r="D24" s="4">
        <v>73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6490F-F1CD-3241-BA20-8B2D75CD9199}">
  <dimension ref="A1:F24"/>
  <sheetViews>
    <sheetView zoomScaleNormal="100" workbookViewId="0">
      <selection activeCell="H24" sqref="H24"/>
    </sheetView>
  </sheetViews>
  <sheetFormatPr defaultColWidth="11" defaultRowHeight="15.75" x14ac:dyDescent="0.25"/>
  <cols>
    <col min="1" max="1" width="7.75" style="1" customWidth="1"/>
    <col min="2" max="2" width="9.25" style="1" customWidth="1"/>
    <col min="3" max="3" width="9.5" style="1" customWidth="1"/>
    <col min="4" max="4" width="27.25" style="1" bestFit="1" customWidth="1"/>
    <col min="5" max="5" width="31.75" style="1" customWidth="1"/>
    <col min="6" max="6" width="26.5" style="1" customWidth="1"/>
    <col min="7" max="16384" width="11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1</v>
      </c>
      <c r="B2" s="2">
        <v>509</v>
      </c>
      <c r="C2" s="2" t="str">
        <f>VLOOKUP(Table3[[#This Row],[BIB No]],'[1]Raw Data'!$A$2:$E$824,2,FALSE)</f>
        <v>M</v>
      </c>
      <c r="D2" s="2" t="str">
        <f>VLOOKUP(Table3[[#This Row],[BIB No]],'[1]Raw Data'!$A$2:$E$824,3,FALSE)</f>
        <v>Jacob  CIOMEK</v>
      </c>
      <c r="E2" s="2" t="str">
        <f>VLOOKUP(Table3[[#This Row],[BIB No]],'[1]Raw Data'!$A$2:$E$824,4,FALSE)</f>
        <v>Lucan Harriers A.C.</v>
      </c>
      <c r="F2" s="2" t="str">
        <f>VLOOKUP(Table3[[#This Row],[BIB No]],'[1]Raw Data'!$A$2:$E$824,5,FALSE)</f>
        <v>U18 Boys 5000m</v>
      </c>
    </row>
    <row r="3" spans="1:6" x14ac:dyDescent="0.25">
      <c r="A3" s="2">
        <v>2</v>
      </c>
      <c r="B3" s="2">
        <v>324</v>
      </c>
      <c r="C3" s="2" t="str">
        <f>VLOOKUP(Table3[[#This Row],[BIB No]],'[1]Raw Data'!$A$2:$E$824,2,FALSE)</f>
        <v>M</v>
      </c>
      <c r="D3" s="2" t="str">
        <f>VLOOKUP(Table3[[#This Row],[BIB No]],'[1]Raw Data'!$A$2:$E$824,3,FALSE)</f>
        <v>Charlie WHITE</v>
      </c>
      <c r="E3" s="2" t="str">
        <f>VLOOKUP(Table3[[#This Row],[BIB No]],'[1]Raw Data'!$A$2:$E$824,4,FALSE)</f>
        <v>Donore Harriers A.C.</v>
      </c>
      <c r="F3" s="2" t="str">
        <f>VLOOKUP(Table3[[#This Row],[BIB No]],'[1]Raw Data'!$A$2:$E$824,5,FALSE)</f>
        <v>U18 Boys 5000m</v>
      </c>
    </row>
    <row r="4" spans="1:6" x14ac:dyDescent="0.25">
      <c r="A4" s="2">
        <v>3</v>
      </c>
      <c r="B4" s="2">
        <v>321</v>
      </c>
      <c r="C4" s="2" t="str">
        <f>VLOOKUP(Table3[[#This Row],[BIB No]],'[1]Raw Data'!$A$2:$E$824,2,FALSE)</f>
        <v>M</v>
      </c>
      <c r="D4" s="2" t="str">
        <f>VLOOKUP(Table3[[#This Row],[BIB No]],'[1]Raw Data'!$A$2:$E$824,3,FALSE)</f>
        <v>Harry CAHILL</v>
      </c>
      <c r="E4" s="2" t="str">
        <f>VLOOKUP(Table3[[#This Row],[BIB No]],'[1]Raw Data'!$A$2:$E$824,4,FALSE)</f>
        <v>Donore Harriers A.C.</v>
      </c>
      <c r="F4" s="2" t="str">
        <f>VLOOKUP(Table3[[#This Row],[BIB No]],'[1]Raw Data'!$A$2:$E$824,5,FALSE)</f>
        <v>U18 Boys 5000m</v>
      </c>
    </row>
    <row r="5" spans="1:6" x14ac:dyDescent="0.25">
      <c r="A5" s="2">
        <v>4</v>
      </c>
      <c r="B5" s="2">
        <v>528</v>
      </c>
      <c r="C5" s="2" t="str">
        <f>VLOOKUP(Table3[[#This Row],[BIB No]],'[1]Raw Data'!$A$2:$E$824,2,FALSE)</f>
        <v>M</v>
      </c>
      <c r="D5" s="2" t="str">
        <f>VLOOKUP(Table3[[#This Row],[BIB No]],'[1]Raw Data'!$A$2:$E$824,3,FALSE)</f>
        <v>Conor MCGUIRK</v>
      </c>
      <c r="E5" s="2" t="str">
        <f>VLOOKUP(Table3[[#This Row],[BIB No]],'[1]Raw Data'!$A$2:$E$824,4,FALSE)</f>
        <v>Lusk A.C.</v>
      </c>
      <c r="F5" s="2" t="str">
        <f>VLOOKUP(Table3[[#This Row],[BIB No]],'[1]Raw Data'!$A$2:$E$824,5,FALSE)</f>
        <v>U18 Boys 5000m</v>
      </c>
    </row>
    <row r="6" spans="1:6" x14ac:dyDescent="0.25">
      <c r="A6" s="2">
        <v>5</v>
      </c>
      <c r="B6" s="2">
        <v>219</v>
      </c>
      <c r="C6" s="2" t="str">
        <f>VLOOKUP(Table3[[#This Row],[BIB No]],'[1]Raw Data'!$A$2:$E$824,2,FALSE)</f>
        <v>M</v>
      </c>
      <c r="D6" s="2" t="str">
        <f>VLOOKUP(Table3[[#This Row],[BIB No]],'[1]Raw Data'!$A$2:$E$824,3,FALSE)</f>
        <v>Matei URSACHI</v>
      </c>
      <c r="E6" s="2" t="str">
        <f>VLOOKUP(Table3[[#This Row],[BIB No]],'[1]Raw Data'!$A$2:$E$824,4,FALSE)</f>
        <v>Clonliffe Harriers A.C.</v>
      </c>
      <c r="F6" s="2" t="str">
        <f>VLOOKUP(Table3[[#This Row],[BIB No]],'[1]Raw Data'!$A$2:$E$824,5,FALSE)</f>
        <v>U18 Boys 5000m</v>
      </c>
    </row>
    <row r="7" spans="1:6" x14ac:dyDescent="0.25">
      <c r="A7" s="2">
        <v>6</v>
      </c>
      <c r="B7" s="2">
        <v>406</v>
      </c>
      <c r="C7" s="2" t="str">
        <f>VLOOKUP(Table3[[#This Row],[BIB No]],'[1]Raw Data'!$A$2:$E$824,2,FALSE)</f>
        <v>M</v>
      </c>
      <c r="D7" s="2" t="str">
        <f>VLOOKUP(Table3[[#This Row],[BIB No]],'[1]Raw Data'!$A$2:$E$824,3,FALSE)</f>
        <v>Séan HEALY</v>
      </c>
      <c r="E7" s="2" t="str">
        <f>VLOOKUP(Table3[[#This Row],[BIB No]],'[1]Raw Data'!$A$2:$E$824,4,FALSE)</f>
        <v>Dundrum South Dublin A.C.</v>
      </c>
      <c r="F7" s="2" t="str">
        <f>VLOOKUP(Table3[[#This Row],[BIB No]],'[1]Raw Data'!$A$2:$E$824,5,FALSE)</f>
        <v>U18 Boys 5000m</v>
      </c>
    </row>
    <row r="8" spans="1:6" x14ac:dyDescent="0.25">
      <c r="A8" s="2">
        <v>7</v>
      </c>
      <c r="B8" s="2">
        <v>327</v>
      </c>
      <c r="C8" s="2" t="str">
        <f>VLOOKUP(Table3[[#This Row],[BIB No]],'[1]Raw Data'!$A$2:$E$824,2,FALSE)</f>
        <v>M</v>
      </c>
      <c r="D8" s="2" t="str">
        <f>VLOOKUP(Table3[[#This Row],[BIB No]],'[1]Raw Data'!$A$2:$E$824,3,FALSE)</f>
        <v>Liam MORRIS</v>
      </c>
      <c r="E8" s="2" t="str">
        <f>VLOOKUP(Table3[[#This Row],[BIB No]],'[1]Raw Data'!$A$2:$E$824,4,FALSE)</f>
        <v>Donore Harriers A.C.</v>
      </c>
      <c r="F8" s="2" t="str">
        <f>VLOOKUP(Table3[[#This Row],[BIB No]],'[1]Raw Data'!$A$2:$E$824,5,FALSE)</f>
        <v>U18 Boys 5000m</v>
      </c>
    </row>
    <row r="9" spans="1:6" x14ac:dyDescent="0.25">
      <c r="A9" s="2">
        <v>8</v>
      </c>
      <c r="B9" s="2">
        <v>591</v>
      </c>
      <c r="C9" s="2" t="str">
        <f>VLOOKUP(Table3[[#This Row],[BIB No]],'[1]Raw Data'!$A$2:$E$824,2,FALSE)</f>
        <v>M</v>
      </c>
      <c r="D9" s="2" t="str">
        <f>VLOOKUP(Table3[[#This Row],[BIB No]],'[1]Raw Data'!$A$2:$E$824,3,FALSE)</f>
        <v>Sean O'MARA</v>
      </c>
      <c r="E9" s="2" t="str">
        <f>VLOOKUP(Table3[[#This Row],[BIB No]],'[1]Raw Data'!$A$2:$E$824,4,FALSE)</f>
        <v>Metro/St. Brigids A.C.</v>
      </c>
      <c r="F9" s="2" t="str">
        <f>VLOOKUP(Table3[[#This Row],[BIB No]],'[1]Raw Data'!$A$2:$E$824,5,FALSE)</f>
        <v>U18 Boys 5000m</v>
      </c>
    </row>
    <row r="10" spans="1:6" x14ac:dyDescent="0.25">
      <c r="A10" s="2">
        <v>9</v>
      </c>
      <c r="B10" s="2">
        <v>685</v>
      </c>
      <c r="C10" s="2" t="str">
        <f>VLOOKUP(Table3[[#This Row],[BIB No]],'[1]Raw Data'!$A$2:$E$824,2,FALSE)</f>
        <v>M</v>
      </c>
      <c r="D10" s="2" t="str">
        <f>VLOOKUP(Table3[[#This Row],[BIB No]],'[1]Raw Data'!$A$2:$E$824,3,FALSE)</f>
        <v>Conrad LATHAM</v>
      </c>
      <c r="E10" s="2" t="str">
        <f>VLOOKUP(Table3[[#This Row],[BIB No]],'[1]Raw Data'!$A$2:$E$824,4,FALSE)</f>
        <v>Raheny Shamrock A.C.</v>
      </c>
      <c r="F10" s="2" t="str">
        <f>VLOOKUP(Table3[[#This Row],[BIB No]],'[1]Raw Data'!$A$2:$E$824,5,FALSE)</f>
        <v>U18 Boys 5000m</v>
      </c>
    </row>
    <row r="11" spans="1:6" x14ac:dyDescent="0.25">
      <c r="A11" s="2">
        <v>10</v>
      </c>
      <c r="B11" s="2">
        <v>323</v>
      </c>
      <c r="C11" s="2" t="str">
        <f>VLOOKUP(Table3[[#This Row],[BIB No]],'[1]Raw Data'!$A$2:$E$824,2,FALSE)</f>
        <v>M</v>
      </c>
      <c r="D11" s="2" t="str">
        <f>VLOOKUP(Table3[[#This Row],[BIB No]],'[1]Raw Data'!$A$2:$E$824,3,FALSE)</f>
        <v>Harry MORAN</v>
      </c>
      <c r="E11" s="2" t="str">
        <f>VLOOKUP(Table3[[#This Row],[BIB No]],'[1]Raw Data'!$A$2:$E$824,4,FALSE)</f>
        <v>Donore Harriers A.C.</v>
      </c>
      <c r="F11" s="2" t="str">
        <f>VLOOKUP(Table3[[#This Row],[BIB No]],'[1]Raw Data'!$A$2:$E$824,5,FALSE)</f>
        <v>U18 Boys 5000m</v>
      </c>
    </row>
    <row r="12" spans="1:6" x14ac:dyDescent="0.25">
      <c r="A12" s="3">
        <v>11</v>
      </c>
      <c r="B12" s="3">
        <v>409</v>
      </c>
      <c r="C12" s="3" t="str">
        <f>VLOOKUP(Table3[[#This Row],[BIB No]],'[1]Raw Data'!$A$2:$E$824,2,FALSE)</f>
        <v>M</v>
      </c>
      <c r="D12" s="3" t="str">
        <f>VLOOKUP(Table3[[#This Row],[BIB No]],'[1]Raw Data'!$A$2:$E$824,3,FALSE)</f>
        <v>George MCGILTON</v>
      </c>
      <c r="E12" s="3" t="str">
        <f>VLOOKUP(Table3[[#This Row],[BIB No]],'[1]Raw Data'!$A$2:$E$824,4,FALSE)</f>
        <v>Dundrum South Dublin A.C.</v>
      </c>
      <c r="F12" s="3" t="str">
        <f>VLOOKUP(Table3[[#This Row],[BIB No]],'[1]Raw Data'!$A$2:$E$824,5,FALSE)</f>
        <v>U18 Boys 5000m</v>
      </c>
    </row>
    <row r="13" spans="1:6" x14ac:dyDescent="0.25">
      <c r="A13" s="3">
        <v>12</v>
      </c>
      <c r="B13" s="3">
        <v>594</v>
      </c>
      <c r="C13" s="3" t="str">
        <f>VLOOKUP(Table3[[#This Row],[BIB No]],'[1]Raw Data'!$A$2:$E$824,2,FALSE)</f>
        <v>M</v>
      </c>
      <c r="D13" s="3" t="str">
        <f>VLOOKUP(Table3[[#This Row],[BIB No]],'[1]Raw Data'!$A$2:$E$824,3,FALSE)</f>
        <v>Ronan WARD</v>
      </c>
      <c r="E13" s="3" t="str">
        <f>VLOOKUP(Table3[[#This Row],[BIB No]],'[1]Raw Data'!$A$2:$E$824,4,FALSE)</f>
        <v>Metro/St. Brigids A.C.</v>
      </c>
      <c r="F13" s="3" t="str">
        <f>VLOOKUP(Table3[[#This Row],[BIB No]],'[1]Raw Data'!$A$2:$E$824,5,FALSE)</f>
        <v>U18 Boys 5000m</v>
      </c>
    </row>
    <row r="14" spans="1:6" x14ac:dyDescent="0.25">
      <c r="A14" s="1">
        <v>13</v>
      </c>
      <c r="B14" s="1">
        <v>217</v>
      </c>
      <c r="C14" s="1" t="str">
        <f>VLOOKUP(Table3[[#This Row],[BIB No]],'[1]Raw Data'!$A$2:$E$824,2,FALSE)</f>
        <v>M</v>
      </c>
      <c r="D14" s="1" t="str">
        <f>VLOOKUP(Table3[[#This Row],[BIB No]],'[1]Raw Data'!$A$2:$E$824,3,FALSE)</f>
        <v>Harry BOGAN</v>
      </c>
      <c r="E14" s="1" t="str">
        <f>VLOOKUP(Table3[[#This Row],[BIB No]],'[1]Raw Data'!$A$2:$E$824,4,FALSE)</f>
        <v>Clonliffe Harriers A.C.</v>
      </c>
      <c r="F14" s="1" t="str">
        <f>VLOOKUP(Table3[[#This Row],[BIB No]],'[1]Raw Data'!$A$2:$E$824,5,FALSE)</f>
        <v>U18 Boys 5000m</v>
      </c>
    </row>
    <row r="15" spans="1:6" x14ac:dyDescent="0.25">
      <c r="A15" s="1">
        <v>14</v>
      </c>
      <c r="B15" s="1">
        <v>407</v>
      </c>
      <c r="C15" s="1" t="str">
        <f>VLOOKUP(Table3[[#This Row],[BIB No]],'[1]Raw Data'!$A$2:$E$824,2,FALSE)</f>
        <v>M</v>
      </c>
      <c r="D15" s="1" t="str">
        <f>VLOOKUP(Table3[[#This Row],[BIB No]],'[1]Raw Data'!$A$2:$E$824,3,FALSE)</f>
        <v>Jake MATHEWS</v>
      </c>
      <c r="E15" s="1" t="str">
        <f>VLOOKUP(Table3[[#This Row],[BIB No]],'[1]Raw Data'!$A$2:$E$824,4,FALSE)</f>
        <v>Dundrum South Dublin A.C.</v>
      </c>
      <c r="F15" s="1" t="str">
        <f>VLOOKUP(Table3[[#This Row],[BIB No]],'[1]Raw Data'!$A$2:$E$824,5,FALSE)</f>
        <v>U18 Boys 5000m</v>
      </c>
    </row>
    <row r="16" spans="1:6" x14ac:dyDescent="0.25">
      <c r="A16" s="1">
        <v>15</v>
      </c>
      <c r="B16" s="1">
        <v>330</v>
      </c>
      <c r="C16" s="1" t="str">
        <f>VLOOKUP(Table3[[#This Row],[BIB No]],'[1]Raw Data'!$A$2:$E$824,2,FALSE)</f>
        <v>M</v>
      </c>
      <c r="D16" s="1" t="str">
        <f>VLOOKUP(Table3[[#This Row],[BIB No]],'[1]Raw Data'!$A$2:$E$824,3,FALSE)</f>
        <v>Dylan KELLY</v>
      </c>
      <c r="E16" s="1" t="str">
        <f>VLOOKUP(Table3[[#This Row],[BIB No]],'[1]Raw Data'!$A$2:$E$824,4,FALSE)</f>
        <v>Donore Harriers A.C.</v>
      </c>
      <c r="F16" s="1" t="str">
        <f>VLOOKUP(Table3[[#This Row],[BIB No]],'[1]Raw Data'!$A$2:$E$824,5,FALSE)</f>
        <v>U18 Boys 5000m</v>
      </c>
    </row>
    <row r="17" spans="1:6" x14ac:dyDescent="0.25">
      <c r="A17" s="1">
        <v>16</v>
      </c>
      <c r="B17" s="1">
        <v>326</v>
      </c>
      <c r="C17" s="1" t="str">
        <f>VLOOKUP(Table3[[#This Row],[BIB No]],'[1]Raw Data'!$A$2:$E$824,2,FALSE)</f>
        <v>M</v>
      </c>
      <c r="D17" s="1" t="str">
        <f>VLOOKUP(Table3[[#This Row],[BIB No]],'[1]Raw Data'!$A$2:$E$824,3,FALSE)</f>
        <v>Daniel HUGHES</v>
      </c>
      <c r="E17" s="1" t="str">
        <f>VLOOKUP(Table3[[#This Row],[BIB No]],'[1]Raw Data'!$A$2:$E$824,4,FALSE)</f>
        <v>Donore Harriers A.C.</v>
      </c>
      <c r="F17" s="1" t="str">
        <f>VLOOKUP(Table3[[#This Row],[BIB No]],'[1]Raw Data'!$A$2:$E$824,5,FALSE)</f>
        <v>U18 Boys 5000m</v>
      </c>
    </row>
    <row r="19" spans="1:6" x14ac:dyDescent="0.25">
      <c r="A19" s="4" t="s">
        <v>6</v>
      </c>
      <c r="B19" s="4"/>
      <c r="C19" s="4"/>
      <c r="D19" s="4"/>
    </row>
    <row r="20" spans="1:6" x14ac:dyDescent="0.25">
      <c r="A20" s="4" t="s">
        <v>0</v>
      </c>
      <c r="B20" s="4" t="s">
        <v>4</v>
      </c>
      <c r="C20" s="4" t="s">
        <v>0</v>
      </c>
      <c r="D20" s="4" t="s">
        <v>7</v>
      </c>
    </row>
    <row r="21" spans="1:6" x14ac:dyDescent="0.25">
      <c r="A21" s="4" t="s">
        <v>8</v>
      </c>
      <c r="B21" s="4" t="s">
        <v>42</v>
      </c>
      <c r="C21" s="4" t="s">
        <v>51</v>
      </c>
      <c r="D21" s="4">
        <v>22</v>
      </c>
    </row>
    <row r="22" spans="1:6" x14ac:dyDescent="0.25">
      <c r="A22" s="4" t="s">
        <v>9</v>
      </c>
      <c r="B22" s="4" t="s">
        <v>14</v>
      </c>
      <c r="C22" s="4" t="s">
        <v>52</v>
      </c>
      <c r="D22" s="4">
        <v>48</v>
      </c>
    </row>
    <row r="23" spans="1:6" x14ac:dyDescent="0.25">
      <c r="A23" s="4" t="s">
        <v>10</v>
      </c>
      <c r="B23" s="4" t="s">
        <v>13</v>
      </c>
      <c r="C23" s="4" t="s">
        <v>53</v>
      </c>
      <c r="D23" s="4">
        <v>64</v>
      </c>
    </row>
    <row r="24" spans="1:6" x14ac:dyDescent="0.25">
      <c r="A24" s="4" t="s">
        <v>11</v>
      </c>
      <c r="B24" s="4" t="s">
        <v>22</v>
      </c>
      <c r="C24" s="4" t="s">
        <v>54</v>
      </c>
      <c r="D24" s="4">
        <v>66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Girls U12</vt:lpstr>
      <vt:lpstr>Boys U12</vt:lpstr>
      <vt:lpstr>Girls U14</vt:lpstr>
      <vt:lpstr>Boys U14</vt:lpstr>
      <vt:lpstr>Girls U16</vt:lpstr>
      <vt:lpstr>Boys U16</vt:lpstr>
      <vt:lpstr>Girls U18</vt:lpstr>
      <vt:lpstr>Boys U18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Cecil Johnston</cp:lastModifiedBy>
  <cp:revision/>
  <dcterms:created xsi:type="dcterms:W3CDTF">2023-10-29T20:40:44Z</dcterms:created>
  <dcterms:modified xsi:type="dcterms:W3CDTF">2024-11-04T14:36:11Z</dcterms:modified>
  <cp:category/>
  <cp:contentStatus/>
</cp:coreProperties>
</file>